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ww\classes\273\Classes\"/>
    </mc:Choice>
  </mc:AlternateContent>
  <xr:revisionPtr revIDLastSave="0" documentId="14_{84EF4184-D1E9-4618-AD92-945CA770C0EB}" xr6:coauthVersionLast="47" xr6:coauthVersionMax="47" xr10:uidLastSave="{00000000-0000-0000-0000-000000000000}"/>
  <bookViews>
    <workbookView xWindow="-120" yWindow="-120" windowWidth="27630" windowHeight="16440" activeTab="1" xr2:uid="{88245171-8180-4F25-8383-6A5537475BE9}"/>
  </bookViews>
  <sheets>
    <sheet name="Part 1" sheetId="2" r:id="rId1"/>
    <sheet name="Part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8" i="1"/>
  <c r="B13" i="1"/>
  <c r="B14" i="2"/>
  <c r="B11" i="1"/>
  <c r="A115" i="2"/>
  <c r="B115" i="2" s="1"/>
  <c r="A116" i="2"/>
  <c r="A117" i="2" s="1"/>
  <c r="B116" i="2"/>
  <c r="B16" i="2"/>
  <c r="B15" i="2"/>
  <c r="E14" i="2"/>
  <c r="B11" i="2"/>
  <c r="A20" i="2"/>
  <c r="A21" i="2" s="1"/>
  <c r="B21" i="2" s="1"/>
  <c r="B7" i="2"/>
  <c r="B5" i="2"/>
  <c r="C17" i="1"/>
  <c r="A18" i="1"/>
  <c r="C18" i="1" s="1"/>
  <c r="B8" i="1"/>
  <c r="B7" i="1"/>
  <c r="B5" i="1"/>
  <c r="B117" i="2" l="1"/>
  <c r="A118" i="2"/>
  <c r="B20" i="2"/>
  <c r="B8" i="2"/>
  <c r="B13" i="2" s="1"/>
  <c r="A22" i="2"/>
  <c r="B22" i="2" s="1"/>
  <c r="B14" i="1"/>
  <c r="A19" i="1"/>
  <c r="A119" i="2" l="1"/>
  <c r="B118" i="2"/>
  <c r="A23" i="2"/>
  <c r="B23" i="2" s="1"/>
  <c r="A20" i="1"/>
  <c r="C19" i="1"/>
  <c r="A120" i="2" l="1"/>
  <c r="B119" i="2"/>
  <c r="A24" i="2"/>
  <c r="B24" i="2" s="1"/>
  <c r="A21" i="1"/>
  <c r="C20" i="1"/>
  <c r="A121" i="2" l="1"/>
  <c r="B120" i="2"/>
  <c r="A25" i="2"/>
  <c r="B25" i="2" s="1"/>
  <c r="A22" i="1"/>
  <c r="C21" i="1"/>
  <c r="B121" i="2" l="1"/>
  <c r="A122" i="2"/>
  <c r="B122" i="2" s="1"/>
  <c r="A26" i="2"/>
  <c r="B26" i="2" s="1"/>
  <c r="A23" i="1"/>
  <c r="C22" i="1"/>
  <c r="A27" i="2" l="1"/>
  <c r="B27" i="2" s="1"/>
  <c r="A24" i="1"/>
  <c r="C23" i="1"/>
  <c r="A28" i="2" l="1"/>
  <c r="B28" i="2" s="1"/>
  <c r="A25" i="1"/>
  <c r="C24" i="1"/>
  <c r="A29" i="2" l="1"/>
  <c r="B29" i="2" s="1"/>
  <c r="A26" i="1"/>
  <c r="C25" i="1"/>
  <c r="A30" i="2" l="1"/>
  <c r="B30" i="2" s="1"/>
  <c r="A27" i="1"/>
  <c r="C26" i="1"/>
  <c r="A31" i="2" l="1"/>
  <c r="B31" i="2" s="1"/>
  <c r="A28" i="1"/>
  <c r="C27" i="1"/>
  <c r="A32" i="2" l="1"/>
  <c r="B32" i="2" s="1"/>
  <c r="A29" i="1"/>
  <c r="C28" i="1"/>
  <c r="A33" i="2" l="1"/>
  <c r="B33" i="2" s="1"/>
  <c r="C29" i="1"/>
  <c r="A30" i="1"/>
  <c r="A34" i="2" l="1"/>
  <c r="B34" i="2" s="1"/>
  <c r="A31" i="1"/>
  <c r="C30" i="1"/>
  <c r="A35" i="2" l="1"/>
  <c r="B35" i="2" s="1"/>
  <c r="A32" i="1"/>
  <c r="C31" i="1"/>
  <c r="A36" i="2" l="1"/>
  <c r="B36" i="2" s="1"/>
  <c r="A33" i="1"/>
  <c r="C32" i="1"/>
  <c r="A37" i="2" l="1"/>
  <c r="B37" i="2" s="1"/>
  <c r="C33" i="1"/>
  <c r="A34" i="1"/>
  <c r="A38" i="2" l="1"/>
  <c r="B38" i="2" s="1"/>
  <c r="A35" i="1"/>
  <c r="C34" i="1"/>
  <c r="A39" i="2" l="1"/>
  <c r="B39" i="2" s="1"/>
  <c r="C35" i="1"/>
  <c r="A36" i="1"/>
  <c r="A40" i="2" l="1"/>
  <c r="B40" i="2" s="1"/>
  <c r="C36" i="1"/>
  <c r="A37" i="1"/>
  <c r="A41" i="2" l="1"/>
  <c r="B41" i="2" s="1"/>
  <c r="C37" i="1"/>
  <c r="A38" i="1"/>
  <c r="A42" i="2" l="1"/>
  <c r="B42" i="2" s="1"/>
  <c r="C38" i="1"/>
  <c r="A39" i="1"/>
  <c r="A43" i="2" l="1"/>
  <c r="B43" i="2" s="1"/>
  <c r="C39" i="1"/>
  <c r="A40" i="1"/>
  <c r="A44" i="2" l="1"/>
  <c r="B44" i="2" s="1"/>
  <c r="A41" i="1"/>
  <c r="C40" i="1"/>
  <c r="A45" i="2" l="1"/>
  <c r="B45" i="2" s="1"/>
  <c r="C41" i="1"/>
  <c r="A42" i="1"/>
  <c r="A46" i="2" l="1"/>
  <c r="B46" i="2" s="1"/>
  <c r="A43" i="1"/>
  <c r="C42" i="1"/>
  <c r="A47" i="2" l="1"/>
  <c r="B47" i="2" s="1"/>
  <c r="C43" i="1"/>
  <c r="A44" i="1"/>
  <c r="A48" i="2" l="1"/>
  <c r="B48" i="2" s="1"/>
  <c r="C44" i="1"/>
  <c r="A45" i="1"/>
  <c r="A49" i="2" l="1"/>
  <c r="B49" i="2" s="1"/>
  <c r="C45" i="1"/>
  <c r="A46" i="1"/>
  <c r="A50" i="2" l="1"/>
  <c r="B50" i="2" s="1"/>
  <c r="C46" i="1"/>
  <c r="A47" i="1"/>
  <c r="A51" i="2" l="1"/>
  <c r="B51" i="2" s="1"/>
  <c r="C47" i="1"/>
  <c r="A48" i="1"/>
  <c r="A52" i="2" l="1"/>
  <c r="B52" i="2" s="1"/>
  <c r="A49" i="1"/>
  <c r="C48" i="1"/>
  <c r="A53" i="2" l="1"/>
  <c r="B53" i="2" s="1"/>
  <c r="C49" i="1"/>
  <c r="A50" i="1"/>
  <c r="A54" i="2" l="1"/>
  <c r="B54" i="2" s="1"/>
  <c r="C50" i="1"/>
  <c r="A51" i="1"/>
  <c r="A55" i="2" l="1"/>
  <c r="B55" i="2" s="1"/>
  <c r="C51" i="1"/>
  <c r="A52" i="1"/>
  <c r="A56" i="2" l="1"/>
  <c r="B56" i="2" s="1"/>
  <c r="A53" i="1"/>
  <c r="C52" i="1"/>
  <c r="A57" i="2" l="1"/>
  <c r="B57" i="2" s="1"/>
  <c r="C53" i="1"/>
  <c r="A54" i="1"/>
  <c r="A58" i="2" l="1"/>
  <c r="B58" i="2" s="1"/>
  <c r="A55" i="1"/>
  <c r="C54" i="1"/>
  <c r="A59" i="2" l="1"/>
  <c r="B59" i="2" s="1"/>
  <c r="C55" i="1"/>
  <c r="A56" i="1"/>
  <c r="A60" i="2" l="1"/>
  <c r="B60" i="2" s="1"/>
  <c r="A57" i="1"/>
  <c r="C56" i="1"/>
  <c r="A61" i="2" l="1"/>
  <c r="B61" i="2" s="1"/>
  <c r="C57" i="1"/>
  <c r="A58" i="1"/>
  <c r="A62" i="2" l="1"/>
  <c r="B62" i="2" s="1"/>
  <c r="C58" i="1"/>
  <c r="A59" i="1"/>
  <c r="A63" i="2" l="1"/>
  <c r="B63" i="2" s="1"/>
  <c r="C59" i="1"/>
  <c r="A60" i="1"/>
  <c r="A64" i="2" l="1"/>
  <c r="B64" i="2" s="1"/>
  <c r="A61" i="1"/>
  <c r="C60" i="1"/>
  <c r="A65" i="2" l="1"/>
  <c r="B65" i="2" s="1"/>
  <c r="C61" i="1"/>
  <c r="A62" i="1"/>
  <c r="A66" i="2" l="1"/>
  <c r="B66" i="2" s="1"/>
  <c r="A63" i="1"/>
  <c r="C62" i="1"/>
  <c r="A67" i="2" l="1"/>
  <c r="B67" i="2" s="1"/>
  <c r="C63" i="1"/>
  <c r="A64" i="1"/>
  <c r="A68" i="2" l="1"/>
  <c r="B68" i="2" s="1"/>
  <c r="A65" i="1"/>
  <c r="C64" i="1"/>
  <c r="A69" i="2" l="1"/>
  <c r="B69" i="2" s="1"/>
  <c r="C65" i="1"/>
  <c r="A66" i="1"/>
  <c r="A70" i="2" l="1"/>
  <c r="B70" i="2" s="1"/>
  <c r="C66" i="1"/>
  <c r="A67" i="1"/>
  <c r="A71" i="2" l="1"/>
  <c r="B71" i="2" s="1"/>
  <c r="C67" i="1"/>
  <c r="A68" i="1"/>
  <c r="A72" i="2" l="1"/>
  <c r="B72" i="2" s="1"/>
  <c r="A69" i="1"/>
  <c r="C68" i="1"/>
  <c r="A73" i="2" l="1"/>
  <c r="B73" i="2" s="1"/>
  <c r="C69" i="1"/>
  <c r="A70" i="1"/>
  <c r="A74" i="2" l="1"/>
  <c r="B74" i="2" s="1"/>
  <c r="C70" i="1"/>
  <c r="A71" i="1"/>
  <c r="A75" i="2" l="1"/>
  <c r="B75" i="2" s="1"/>
  <c r="C71" i="1"/>
  <c r="A72" i="1"/>
  <c r="A76" i="2" l="1"/>
  <c r="B76" i="2" s="1"/>
  <c r="A73" i="1"/>
  <c r="C72" i="1"/>
  <c r="A77" i="2" l="1"/>
  <c r="B77" i="2" s="1"/>
  <c r="C73" i="1"/>
  <c r="A74" i="1"/>
  <c r="A78" i="2" l="1"/>
  <c r="B78" i="2" s="1"/>
  <c r="A75" i="1"/>
  <c r="C74" i="1"/>
  <c r="A79" i="2" l="1"/>
  <c r="B79" i="2" s="1"/>
  <c r="A76" i="1"/>
  <c r="C75" i="1"/>
  <c r="A80" i="2" l="1"/>
  <c r="B80" i="2" s="1"/>
  <c r="C76" i="1"/>
  <c r="A77" i="1"/>
  <c r="A81" i="2" l="1"/>
  <c r="B81" i="2" s="1"/>
  <c r="A78" i="1"/>
  <c r="C77" i="1"/>
  <c r="A82" i="2" l="1"/>
  <c r="B82" i="2" s="1"/>
  <c r="C78" i="1"/>
  <c r="A79" i="1"/>
  <c r="A83" i="2" l="1"/>
  <c r="B83" i="2" s="1"/>
  <c r="A80" i="1"/>
  <c r="C79" i="1"/>
  <c r="A84" i="2" l="1"/>
  <c r="B84" i="2" s="1"/>
  <c r="C80" i="1"/>
  <c r="A81" i="1"/>
  <c r="A85" i="2" l="1"/>
  <c r="B85" i="2" s="1"/>
  <c r="C81" i="1"/>
  <c r="A82" i="1"/>
  <c r="A86" i="2" l="1"/>
  <c r="B86" i="2" s="1"/>
  <c r="A83" i="1"/>
  <c r="C82" i="1"/>
  <c r="A87" i="2" l="1"/>
  <c r="B87" i="2" s="1"/>
  <c r="A84" i="1"/>
  <c r="C83" i="1"/>
  <c r="A88" i="2" l="1"/>
  <c r="B88" i="2" s="1"/>
  <c r="C84" i="1"/>
  <c r="A85" i="1"/>
  <c r="A89" i="2" l="1"/>
  <c r="B89" i="2" s="1"/>
  <c r="A86" i="1"/>
  <c r="C85" i="1"/>
  <c r="A90" i="2" l="1"/>
  <c r="B90" i="2" s="1"/>
  <c r="C86" i="1"/>
  <c r="A87" i="1"/>
  <c r="A91" i="2" l="1"/>
  <c r="B91" i="2" s="1"/>
  <c r="A88" i="1"/>
  <c r="C87" i="1"/>
  <c r="A92" i="2" l="1"/>
  <c r="B92" i="2" s="1"/>
  <c r="C88" i="1"/>
  <c r="A89" i="1"/>
  <c r="A93" i="2" l="1"/>
  <c r="B93" i="2" s="1"/>
  <c r="A90" i="1"/>
  <c r="C89" i="1"/>
  <c r="A94" i="2" l="1"/>
  <c r="B94" i="2" s="1"/>
  <c r="C90" i="1"/>
  <c r="A91" i="1"/>
  <c r="A95" i="2" l="1"/>
  <c r="B95" i="2" s="1"/>
  <c r="A92" i="1"/>
  <c r="C91" i="1"/>
  <c r="A96" i="2" l="1"/>
  <c r="B96" i="2" s="1"/>
  <c r="C92" i="1"/>
  <c r="A93" i="1"/>
  <c r="A97" i="2" l="1"/>
  <c r="B97" i="2" s="1"/>
  <c r="C93" i="1"/>
  <c r="A94" i="1"/>
  <c r="A98" i="2" l="1"/>
  <c r="B98" i="2" s="1"/>
  <c r="C94" i="1"/>
  <c r="A95" i="1"/>
  <c r="A99" i="2" l="1"/>
  <c r="B99" i="2" s="1"/>
  <c r="A96" i="1"/>
  <c r="C95" i="1"/>
  <c r="A100" i="2" l="1"/>
  <c r="B100" i="2" s="1"/>
  <c r="C96" i="1"/>
  <c r="A97" i="1"/>
  <c r="A101" i="2" l="1"/>
  <c r="B101" i="2" s="1"/>
  <c r="A98" i="1"/>
  <c r="C97" i="1"/>
  <c r="A102" i="2" l="1"/>
  <c r="B102" i="2" s="1"/>
  <c r="C98" i="1"/>
  <c r="A99" i="1"/>
  <c r="A103" i="2" l="1"/>
  <c r="B103" i="2" s="1"/>
  <c r="A100" i="1"/>
  <c r="C99" i="1"/>
  <c r="A104" i="2" l="1"/>
  <c r="B104" i="2" s="1"/>
  <c r="C100" i="1"/>
  <c r="A101" i="1"/>
  <c r="A105" i="2" l="1"/>
  <c r="B105" i="2" s="1"/>
  <c r="C101" i="1"/>
  <c r="A102" i="1"/>
  <c r="A106" i="2" l="1"/>
  <c r="B106" i="2" s="1"/>
  <c r="C102" i="1"/>
  <c r="A103" i="1"/>
  <c r="A107" i="2" l="1"/>
  <c r="B107" i="2" s="1"/>
  <c r="A104" i="1"/>
  <c r="C103" i="1"/>
  <c r="A108" i="2" l="1"/>
  <c r="B108" i="2" s="1"/>
  <c r="C104" i="1"/>
  <c r="A105" i="1"/>
  <c r="A109" i="2" l="1"/>
  <c r="B109" i="2" s="1"/>
  <c r="A106" i="1"/>
  <c r="C105" i="1"/>
  <c r="A110" i="2" l="1"/>
  <c r="B110" i="2" s="1"/>
  <c r="C106" i="1"/>
  <c r="A107" i="1"/>
  <c r="A111" i="2" l="1"/>
  <c r="B111" i="2" s="1"/>
  <c r="A108" i="1"/>
  <c r="C107" i="1"/>
  <c r="A112" i="2" l="1"/>
  <c r="B112" i="2" s="1"/>
  <c r="C108" i="1"/>
  <c r="A109" i="1"/>
  <c r="A113" i="2" l="1"/>
  <c r="B113" i="2" s="1"/>
  <c r="C109" i="1"/>
  <c r="A110" i="1"/>
  <c r="A114" i="2" l="1"/>
  <c r="B114" i="2" s="1"/>
  <c r="C110" i="1"/>
  <c r="A111" i="1"/>
  <c r="A112" i="1" l="1"/>
  <c r="C111" i="1"/>
  <c r="C112" i="1" l="1"/>
</calcChain>
</file>

<file path=xl/sharedStrings.xml><?xml version="1.0" encoding="utf-8"?>
<sst xmlns="http://schemas.openxmlformats.org/spreadsheetml/2006/main" count="54" uniqueCount="31">
  <si>
    <t>Leaking Reactor</t>
  </si>
  <si>
    <t>V=</t>
  </si>
  <si>
    <t>m^3</t>
  </si>
  <si>
    <t>R=</t>
  </si>
  <si>
    <t>m^3-Pa/K-mol</t>
  </si>
  <si>
    <t>P=</t>
  </si>
  <si>
    <t>atm</t>
  </si>
  <si>
    <t>Pa</t>
  </si>
  <si>
    <t>T=</t>
  </si>
  <si>
    <t>C</t>
  </si>
  <si>
    <t>K</t>
  </si>
  <si>
    <t>mols</t>
  </si>
  <si>
    <t>Leak =</t>
  </si>
  <si>
    <t>mol/hr</t>
  </si>
  <si>
    <t>ndot_air=</t>
  </si>
  <si>
    <t>ndot_out=</t>
  </si>
  <si>
    <t>total mols/hr</t>
  </si>
  <si>
    <t>n_room=</t>
  </si>
  <si>
    <t>y_SO2</t>
  </si>
  <si>
    <t>dt=</t>
  </si>
  <si>
    <t>hr</t>
  </si>
  <si>
    <t>t (hr)</t>
  </si>
  <si>
    <t>t(s)</t>
  </si>
  <si>
    <t>Ndot_air/N_room</t>
  </si>
  <si>
    <t>mol SO2/hr</t>
  </si>
  <si>
    <t>mol/s</t>
  </si>
  <si>
    <t>s</t>
  </si>
  <si>
    <t xml:space="preserve">t = </t>
  </si>
  <si>
    <t>minutes</t>
  </si>
  <si>
    <t>t (s)</t>
  </si>
  <si>
    <t>total mols/s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</si>
</sst>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Leaky Reactor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'Part 1'!$A$19:$A$114</c:f>
              <c:numCache>
                <c:formatCode>General</c:formatCode>
                <c:ptCount val="96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  <c:pt idx="63">
                  <c:v>945</c:v>
                </c:pt>
                <c:pt idx="64">
                  <c:v>960</c:v>
                </c:pt>
                <c:pt idx="65">
                  <c:v>975</c:v>
                </c:pt>
                <c:pt idx="66">
                  <c:v>990</c:v>
                </c:pt>
                <c:pt idx="67">
                  <c:v>1005</c:v>
                </c:pt>
                <c:pt idx="68">
                  <c:v>1020</c:v>
                </c:pt>
                <c:pt idx="69">
                  <c:v>1035</c:v>
                </c:pt>
                <c:pt idx="70">
                  <c:v>1050</c:v>
                </c:pt>
                <c:pt idx="71">
                  <c:v>1065</c:v>
                </c:pt>
                <c:pt idx="72">
                  <c:v>1080</c:v>
                </c:pt>
                <c:pt idx="73">
                  <c:v>1095</c:v>
                </c:pt>
                <c:pt idx="74">
                  <c:v>1110</c:v>
                </c:pt>
                <c:pt idx="75">
                  <c:v>1125</c:v>
                </c:pt>
                <c:pt idx="76">
                  <c:v>1140</c:v>
                </c:pt>
                <c:pt idx="77">
                  <c:v>1155</c:v>
                </c:pt>
                <c:pt idx="78">
                  <c:v>1170</c:v>
                </c:pt>
                <c:pt idx="79">
                  <c:v>1185</c:v>
                </c:pt>
                <c:pt idx="80">
                  <c:v>1200</c:v>
                </c:pt>
                <c:pt idx="81">
                  <c:v>1215</c:v>
                </c:pt>
                <c:pt idx="82">
                  <c:v>1230</c:v>
                </c:pt>
                <c:pt idx="83">
                  <c:v>1245</c:v>
                </c:pt>
                <c:pt idx="84">
                  <c:v>1260</c:v>
                </c:pt>
                <c:pt idx="85">
                  <c:v>1275</c:v>
                </c:pt>
                <c:pt idx="86">
                  <c:v>1290</c:v>
                </c:pt>
                <c:pt idx="87">
                  <c:v>1305</c:v>
                </c:pt>
                <c:pt idx="88">
                  <c:v>1320</c:v>
                </c:pt>
                <c:pt idx="89">
                  <c:v>1335</c:v>
                </c:pt>
                <c:pt idx="90">
                  <c:v>1350</c:v>
                </c:pt>
                <c:pt idx="91">
                  <c:v>1365</c:v>
                </c:pt>
                <c:pt idx="92">
                  <c:v>1380</c:v>
                </c:pt>
                <c:pt idx="93">
                  <c:v>1395</c:v>
                </c:pt>
                <c:pt idx="94">
                  <c:v>1410</c:v>
                </c:pt>
                <c:pt idx="95">
                  <c:v>1425</c:v>
                </c:pt>
              </c:numCache>
            </c:numRef>
          </c:xVal>
          <c:yVal>
            <c:numRef>
              <c:f>'Part 1'!$B$19:$B$114</c:f>
              <c:numCache>
                <c:formatCode>0.00E+00</c:formatCode>
                <c:ptCount val="96"/>
                <c:pt idx="0" formatCode="General">
                  <c:v>0</c:v>
                </c:pt>
                <c:pt idx="1">
                  <c:v>1.0188222709928141E-8</c:v>
                </c:pt>
                <c:pt idx="2">
                  <c:v>2.0376445197811677E-8</c:v>
                </c:pt>
                <c:pt idx="3">
                  <c:v>3.0564667685695213E-8</c:v>
                </c:pt>
                <c:pt idx="4">
                  <c:v>4.0752890062556446E-8</c:v>
                </c:pt>
                <c:pt idx="5">
                  <c:v>5.0941112328395377E-8</c:v>
                </c:pt>
                <c:pt idx="6">
                  <c:v>6.1129334372189703E-8</c:v>
                </c:pt>
                <c:pt idx="7">
                  <c:v>7.1317556415984029E-8</c:v>
                </c:pt>
                <c:pt idx="8">
                  <c:v>8.1505778348756053E-8</c:v>
                </c:pt>
                <c:pt idx="9">
                  <c:v>9.1694000281528076E-8</c:v>
                </c:pt>
                <c:pt idx="10">
                  <c:v>1.018822219922555E-7</c:v>
                </c:pt>
                <c:pt idx="11">
                  <c:v>1.1207044359196061E-7</c:v>
                </c:pt>
                <c:pt idx="12">
                  <c:v>1.2225866508064342E-7</c:v>
                </c:pt>
                <c:pt idx="13">
                  <c:v>1.3244688656932624E-7</c:v>
                </c:pt>
                <c:pt idx="14">
                  <c:v>1.4263510783596445E-7</c:v>
                </c:pt>
                <c:pt idx="15">
                  <c:v>1.5282332910260266E-7</c:v>
                </c:pt>
                <c:pt idx="16">
                  <c:v>1.6301155014719626E-7</c:v>
                </c:pt>
                <c:pt idx="17">
                  <c:v>1.7319977119178986E-7</c:v>
                </c:pt>
                <c:pt idx="18">
                  <c:v>1.8338799201433886E-7</c:v>
                </c:pt>
                <c:pt idx="19">
                  <c:v>1.9357621283688786E-7</c:v>
                </c:pt>
                <c:pt idx="20">
                  <c:v>2.0376443354841456E-7</c:v>
                </c:pt>
                <c:pt idx="21">
                  <c:v>2.1395265414891895E-7</c:v>
                </c:pt>
                <c:pt idx="22">
                  <c:v>2.2414087463840104E-7</c:v>
                </c:pt>
                <c:pt idx="23">
                  <c:v>2.3432909501686083E-7</c:v>
                </c:pt>
                <c:pt idx="24">
                  <c:v>2.4451731528429832E-7</c:v>
                </c:pt>
                <c:pt idx="25">
                  <c:v>2.547055354407135E-7</c:v>
                </c:pt>
                <c:pt idx="26">
                  <c:v>2.6489375548610639E-7</c:v>
                </c:pt>
                <c:pt idx="27">
                  <c:v>2.7508197553149927E-7</c:v>
                </c:pt>
                <c:pt idx="28">
                  <c:v>2.8527019535484754E-7</c:v>
                </c:pt>
                <c:pt idx="29">
                  <c:v>2.9545841506717352E-7</c:v>
                </c:pt>
                <c:pt idx="30">
                  <c:v>3.0564663477949949E-7</c:v>
                </c:pt>
                <c:pt idx="31">
                  <c:v>3.1583485426978086E-7</c:v>
                </c:pt>
                <c:pt idx="32">
                  <c:v>3.2602307376006223E-7</c:v>
                </c:pt>
                <c:pt idx="33">
                  <c:v>3.362112931393213E-7</c:v>
                </c:pt>
                <c:pt idx="34">
                  <c:v>3.4639951229653576E-7</c:v>
                </c:pt>
                <c:pt idx="35">
                  <c:v>3.5658773145375022E-7</c:v>
                </c:pt>
                <c:pt idx="36">
                  <c:v>3.6677595049994238E-7</c:v>
                </c:pt>
                <c:pt idx="37">
                  <c:v>3.7696416943511224E-7</c:v>
                </c:pt>
                <c:pt idx="38">
                  <c:v>3.8715238825925979E-7</c:v>
                </c:pt>
                <c:pt idx="39">
                  <c:v>3.9734060697238505E-7</c:v>
                </c:pt>
                <c:pt idx="40">
                  <c:v>4.07528825574488E-7</c:v>
                </c:pt>
                <c:pt idx="41">
                  <c:v>4.1771704406556864E-7</c:v>
                </c:pt>
                <c:pt idx="42">
                  <c:v>4.2790526255664929E-7</c:v>
                </c:pt>
                <c:pt idx="43">
                  <c:v>4.3809348082568533E-7</c:v>
                </c:pt>
                <c:pt idx="44">
                  <c:v>4.4828169898369907E-7</c:v>
                </c:pt>
                <c:pt idx="45">
                  <c:v>4.5846991714171281E-7</c:v>
                </c:pt>
                <c:pt idx="46">
                  <c:v>4.6865813507768195E-7</c:v>
                </c:pt>
                <c:pt idx="47">
                  <c:v>4.7884635301365108E-7</c:v>
                </c:pt>
                <c:pt idx="48">
                  <c:v>4.8903457072757561E-7</c:v>
                </c:pt>
                <c:pt idx="49">
                  <c:v>4.9922278844150014E-7</c:v>
                </c:pt>
                <c:pt idx="50">
                  <c:v>5.0941100604440237E-7</c:v>
                </c:pt>
                <c:pt idx="51">
                  <c:v>5.195992235362823E-7</c:v>
                </c:pt>
                <c:pt idx="52">
                  <c:v>5.2978744091713992E-7</c:v>
                </c:pt>
                <c:pt idx="53">
                  <c:v>5.3997565818697524E-7</c:v>
                </c:pt>
                <c:pt idx="54">
                  <c:v>5.5016387534578826E-7</c:v>
                </c:pt>
                <c:pt idx="55">
                  <c:v>5.6035209239357897E-7</c:v>
                </c:pt>
                <c:pt idx="56">
                  <c:v>5.7054030933034738E-7</c:v>
                </c:pt>
                <c:pt idx="57">
                  <c:v>5.8072852615609349E-7</c:v>
                </c:pt>
                <c:pt idx="58">
                  <c:v>5.909167428708173E-7</c:v>
                </c:pt>
                <c:pt idx="59">
                  <c:v>6.0110495958554111E-7</c:v>
                </c:pt>
                <c:pt idx="60">
                  <c:v>6.1129317607822031E-7</c:v>
                </c:pt>
                <c:pt idx="61">
                  <c:v>6.2148139257089952E-7</c:v>
                </c:pt>
                <c:pt idx="62">
                  <c:v>6.3166960884153411E-7</c:v>
                </c:pt>
                <c:pt idx="63">
                  <c:v>6.4185782511216871E-7</c:v>
                </c:pt>
                <c:pt idx="64">
                  <c:v>6.5204604127178101E-7</c:v>
                </c:pt>
                <c:pt idx="65">
                  <c:v>6.622342572093487E-7</c:v>
                </c:pt>
                <c:pt idx="66">
                  <c:v>6.7242247314691639E-7</c:v>
                </c:pt>
                <c:pt idx="67">
                  <c:v>6.8261068897346178E-7</c:v>
                </c:pt>
                <c:pt idx="68">
                  <c:v>6.9279890468898486E-7</c:v>
                </c:pt>
                <c:pt idx="69">
                  <c:v>7.0298712029348565E-7</c:v>
                </c:pt>
                <c:pt idx="70">
                  <c:v>7.1317533578696413E-7</c:v>
                </c:pt>
                <c:pt idx="71">
                  <c:v>7.233635511694203E-7</c:v>
                </c:pt>
                <c:pt idx="72">
                  <c:v>7.3355176644085418E-7</c:v>
                </c:pt>
                <c:pt idx="73">
                  <c:v>7.4373998171228806E-7</c:v>
                </c:pt>
                <c:pt idx="74">
                  <c:v>7.5392819676167733E-7</c:v>
                </c:pt>
                <c:pt idx="75">
                  <c:v>7.641164117000443E-7</c:v>
                </c:pt>
                <c:pt idx="76">
                  <c:v>7.7430462663841126E-7</c:v>
                </c:pt>
                <c:pt idx="77">
                  <c:v>7.8449284135473363E-7</c:v>
                </c:pt>
                <c:pt idx="78">
                  <c:v>7.9468105607105599E-7</c:v>
                </c:pt>
                <c:pt idx="79">
                  <c:v>8.0486927067635605E-7</c:v>
                </c:pt>
                <c:pt idx="80">
                  <c:v>8.1505748505961151E-7</c:v>
                </c:pt>
                <c:pt idx="81">
                  <c:v>8.2524569944286696E-7</c:v>
                </c:pt>
                <c:pt idx="82">
                  <c:v>8.3543391371510012E-7</c:v>
                </c:pt>
                <c:pt idx="83">
                  <c:v>8.4562212787631097E-7</c:v>
                </c:pt>
                <c:pt idx="84">
                  <c:v>8.5581034192649952E-7</c:v>
                </c:pt>
                <c:pt idx="85">
                  <c:v>8.6599855586566576E-7</c:v>
                </c:pt>
                <c:pt idx="86">
                  <c:v>8.7618676969380971E-7</c:v>
                </c:pt>
                <c:pt idx="87">
                  <c:v>8.8637498341093135E-7</c:v>
                </c:pt>
                <c:pt idx="88">
                  <c:v>8.9656319701703069E-7</c:v>
                </c:pt>
                <c:pt idx="89">
                  <c:v>9.0675141062313003E-7</c:v>
                </c:pt>
                <c:pt idx="90">
                  <c:v>9.1693962400718476E-7</c:v>
                </c:pt>
                <c:pt idx="91">
                  <c:v>9.271278373912395E-7</c:v>
                </c:pt>
                <c:pt idx="92">
                  <c:v>9.3731605055324962E-7</c:v>
                </c:pt>
                <c:pt idx="93">
                  <c:v>9.4750426371525975E-7</c:v>
                </c:pt>
                <c:pt idx="94">
                  <c:v>9.5769247665522528E-7</c:v>
                </c:pt>
                <c:pt idx="95">
                  <c:v>9.678806895951908E-7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2B-4496-96D1-A01BC366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298031"/>
        <c:axId val="1616249423"/>
      </c:scatterChart>
      <c:valAx>
        <c:axId val="1535298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249423"/>
        <c:crosses val="autoZero"/>
        <c:crossBetween val="midCat"/>
      </c:valAx>
      <c:valAx>
        <c:axId val="161624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Y_SO2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298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Leaky Reactor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'Part 2'!$C$17:$C$112</c:f>
              <c:numCache>
                <c:formatCode>General</c:formatCode>
                <c:ptCount val="96"/>
                <c:pt idx="0">
                  <c:v>0</c:v>
                </c:pt>
                <c:pt idx="1">
                  <c:v>36</c:v>
                </c:pt>
                <c:pt idx="2">
                  <c:v>72</c:v>
                </c:pt>
                <c:pt idx="3">
                  <c:v>108</c:v>
                </c:pt>
                <c:pt idx="4">
                  <c:v>144</c:v>
                </c:pt>
                <c:pt idx="5">
                  <c:v>180</c:v>
                </c:pt>
                <c:pt idx="6">
                  <c:v>216.00000000000003</c:v>
                </c:pt>
                <c:pt idx="7">
                  <c:v>252.00000000000003</c:v>
                </c:pt>
                <c:pt idx="8">
                  <c:v>288</c:v>
                </c:pt>
                <c:pt idx="9">
                  <c:v>324</c:v>
                </c:pt>
                <c:pt idx="10">
                  <c:v>359.99999999999994</c:v>
                </c:pt>
                <c:pt idx="11">
                  <c:v>395.99999999999994</c:v>
                </c:pt>
                <c:pt idx="12">
                  <c:v>431.99999999999994</c:v>
                </c:pt>
                <c:pt idx="13">
                  <c:v>467.99999999999994</c:v>
                </c:pt>
                <c:pt idx="14">
                  <c:v>503.99999999999994</c:v>
                </c:pt>
                <c:pt idx="15">
                  <c:v>540</c:v>
                </c:pt>
                <c:pt idx="16">
                  <c:v>576</c:v>
                </c:pt>
                <c:pt idx="17">
                  <c:v>612</c:v>
                </c:pt>
                <c:pt idx="18">
                  <c:v>648.00000000000011</c:v>
                </c:pt>
                <c:pt idx="19">
                  <c:v>684.00000000000011</c:v>
                </c:pt>
                <c:pt idx="20">
                  <c:v>720.00000000000011</c:v>
                </c:pt>
                <c:pt idx="21">
                  <c:v>756.00000000000023</c:v>
                </c:pt>
                <c:pt idx="22">
                  <c:v>792.00000000000023</c:v>
                </c:pt>
                <c:pt idx="23">
                  <c:v>828.00000000000023</c:v>
                </c:pt>
                <c:pt idx="24">
                  <c:v>864.00000000000023</c:v>
                </c:pt>
                <c:pt idx="25">
                  <c:v>900.00000000000023</c:v>
                </c:pt>
                <c:pt idx="26">
                  <c:v>936.00000000000023</c:v>
                </c:pt>
                <c:pt idx="27">
                  <c:v>972.00000000000023</c:v>
                </c:pt>
                <c:pt idx="28">
                  <c:v>1008.0000000000003</c:v>
                </c:pt>
                <c:pt idx="29">
                  <c:v>1044.0000000000002</c:v>
                </c:pt>
                <c:pt idx="30">
                  <c:v>1080.0000000000005</c:v>
                </c:pt>
                <c:pt idx="31">
                  <c:v>1116.0000000000005</c:v>
                </c:pt>
                <c:pt idx="32">
                  <c:v>1152.0000000000005</c:v>
                </c:pt>
                <c:pt idx="33">
                  <c:v>1188.0000000000005</c:v>
                </c:pt>
                <c:pt idx="34">
                  <c:v>1224.0000000000005</c:v>
                </c:pt>
                <c:pt idx="35">
                  <c:v>1260.0000000000005</c:v>
                </c:pt>
                <c:pt idx="36">
                  <c:v>1296.0000000000005</c:v>
                </c:pt>
                <c:pt idx="37">
                  <c:v>1332.0000000000007</c:v>
                </c:pt>
                <c:pt idx="38">
                  <c:v>1368.0000000000007</c:v>
                </c:pt>
                <c:pt idx="39">
                  <c:v>1404.0000000000007</c:v>
                </c:pt>
                <c:pt idx="40">
                  <c:v>1440.0000000000007</c:v>
                </c:pt>
                <c:pt idx="41">
                  <c:v>1476.0000000000007</c:v>
                </c:pt>
                <c:pt idx="42">
                  <c:v>1512.0000000000007</c:v>
                </c:pt>
                <c:pt idx="43">
                  <c:v>1548.0000000000007</c:v>
                </c:pt>
                <c:pt idx="44">
                  <c:v>1584.0000000000009</c:v>
                </c:pt>
                <c:pt idx="45">
                  <c:v>1620.0000000000009</c:v>
                </c:pt>
                <c:pt idx="46">
                  <c:v>1656.0000000000009</c:v>
                </c:pt>
                <c:pt idx="47">
                  <c:v>1692.0000000000009</c:v>
                </c:pt>
                <c:pt idx="48">
                  <c:v>1728.0000000000009</c:v>
                </c:pt>
                <c:pt idx="49">
                  <c:v>1764.0000000000009</c:v>
                </c:pt>
                <c:pt idx="50">
                  <c:v>1800.0000000000009</c:v>
                </c:pt>
                <c:pt idx="51">
                  <c:v>1836.0000000000009</c:v>
                </c:pt>
                <c:pt idx="52">
                  <c:v>1872.0000000000009</c:v>
                </c:pt>
                <c:pt idx="53">
                  <c:v>1908.0000000000009</c:v>
                </c:pt>
                <c:pt idx="54">
                  <c:v>1944.0000000000009</c:v>
                </c:pt>
                <c:pt idx="55">
                  <c:v>1980.0000000000009</c:v>
                </c:pt>
                <c:pt idx="56">
                  <c:v>2016.0000000000009</c:v>
                </c:pt>
                <c:pt idx="57">
                  <c:v>2052.0000000000009</c:v>
                </c:pt>
                <c:pt idx="58">
                  <c:v>2088.0000000000009</c:v>
                </c:pt>
                <c:pt idx="59">
                  <c:v>2124.0000000000009</c:v>
                </c:pt>
                <c:pt idx="60">
                  <c:v>2160.0000000000009</c:v>
                </c:pt>
                <c:pt idx="61">
                  <c:v>2196.0000000000014</c:v>
                </c:pt>
                <c:pt idx="62">
                  <c:v>2232.0000000000014</c:v>
                </c:pt>
                <c:pt idx="63">
                  <c:v>2268.0000000000014</c:v>
                </c:pt>
                <c:pt idx="64">
                  <c:v>2304.0000000000014</c:v>
                </c:pt>
                <c:pt idx="65">
                  <c:v>2340.0000000000014</c:v>
                </c:pt>
                <c:pt idx="66">
                  <c:v>2376.0000000000014</c:v>
                </c:pt>
                <c:pt idx="67">
                  <c:v>2412.0000000000014</c:v>
                </c:pt>
                <c:pt idx="68">
                  <c:v>2448.0000000000014</c:v>
                </c:pt>
                <c:pt idx="69">
                  <c:v>2484.0000000000014</c:v>
                </c:pt>
                <c:pt idx="70">
                  <c:v>2520.0000000000014</c:v>
                </c:pt>
                <c:pt idx="71">
                  <c:v>2556.0000000000014</c:v>
                </c:pt>
                <c:pt idx="72">
                  <c:v>2592.0000000000014</c:v>
                </c:pt>
                <c:pt idx="73">
                  <c:v>2628.0000000000014</c:v>
                </c:pt>
                <c:pt idx="74">
                  <c:v>2664.0000000000014</c:v>
                </c:pt>
                <c:pt idx="75">
                  <c:v>2700.0000000000018</c:v>
                </c:pt>
                <c:pt idx="76">
                  <c:v>2736.0000000000018</c:v>
                </c:pt>
                <c:pt idx="77">
                  <c:v>2772.0000000000018</c:v>
                </c:pt>
                <c:pt idx="78">
                  <c:v>2808.0000000000018</c:v>
                </c:pt>
                <c:pt idx="79">
                  <c:v>2844.0000000000018</c:v>
                </c:pt>
                <c:pt idx="80">
                  <c:v>2880.0000000000018</c:v>
                </c:pt>
                <c:pt idx="81">
                  <c:v>2916.0000000000018</c:v>
                </c:pt>
                <c:pt idx="82">
                  <c:v>2952.0000000000018</c:v>
                </c:pt>
                <c:pt idx="83">
                  <c:v>2988.0000000000018</c:v>
                </c:pt>
                <c:pt idx="84">
                  <c:v>3024.0000000000018</c:v>
                </c:pt>
                <c:pt idx="85">
                  <c:v>3060.0000000000018</c:v>
                </c:pt>
                <c:pt idx="86">
                  <c:v>3096.0000000000018</c:v>
                </c:pt>
                <c:pt idx="87">
                  <c:v>3132.0000000000018</c:v>
                </c:pt>
                <c:pt idx="88">
                  <c:v>3168.0000000000018</c:v>
                </c:pt>
                <c:pt idx="89">
                  <c:v>3204.0000000000018</c:v>
                </c:pt>
                <c:pt idx="90">
                  <c:v>3240.0000000000023</c:v>
                </c:pt>
                <c:pt idx="91">
                  <c:v>3276.0000000000023</c:v>
                </c:pt>
                <c:pt idx="92">
                  <c:v>3312.0000000000023</c:v>
                </c:pt>
                <c:pt idx="93">
                  <c:v>3348.0000000000023</c:v>
                </c:pt>
                <c:pt idx="94">
                  <c:v>3384.0000000000023</c:v>
                </c:pt>
                <c:pt idx="95">
                  <c:v>3420.0000000000023</c:v>
                </c:pt>
              </c:numCache>
            </c:numRef>
          </c:xVal>
          <c:yVal>
            <c:numRef>
              <c:f>'Part 2'!$B$17:$B$112</c:f>
              <c:numCache>
                <c:formatCode>General</c:formatCode>
                <c:ptCount val="96"/>
                <c:pt idx="0">
                  <c:v>0</c:v>
                </c:pt>
                <c:pt idx="1">
                  <c:v>2.3268901901902225E-2</c:v>
                </c:pt>
                <c:pt idx="2">
                  <c:v>4.4323475019208462E-2</c:v>
                </c:pt>
                <c:pt idx="3">
                  <c:v>6.3374440596391746E-2</c:v>
                </c:pt>
                <c:pt idx="4">
                  <c:v>8.0612467100225127E-2</c:v>
                </c:pt>
                <c:pt idx="5">
                  <c:v>9.6210078493883258E-2</c:v>
                </c:pt>
                <c:pt idx="6">
                  <c:v>0.11032338091475326</c:v>
                </c:pt>
                <c:pt idx="7">
                  <c:v>0.12309362503712719</c:v>
                </c:pt>
                <c:pt idx="8">
                  <c:v>0.13464861975642645</c:v>
                </c:pt>
                <c:pt idx="9">
                  <c:v>0.1451040113435853</c:v>
                </c:pt>
                <c:pt idx="10">
                  <c:v>0.15456444087180074</c:v>
                </c:pt>
                <c:pt idx="11">
                  <c:v>0.16312459149956421</c:v>
                </c:pt>
                <c:pt idx="12">
                  <c:v>0.17087013609153601</c:v>
                </c:pt>
                <c:pt idx="13">
                  <c:v>0.17787859466137057</c:v>
                </c:pt>
                <c:pt idx="14">
                  <c:v>0.18422011021806861</c:v>
                </c:pt>
                <c:pt idx="15">
                  <c:v>0.18995815078078715</c:v>
                </c:pt>
                <c:pt idx="16">
                  <c:v>0.1951501445881077</c:v>
                </c:pt>
                <c:pt idx="17">
                  <c:v>0.19984805485915044</c:v>
                </c:pt>
                <c:pt idx="18">
                  <c:v>0.20409889985893648</c:v>
                </c:pt>
                <c:pt idx="19">
                  <c:v>0.20794522347298786</c:v>
                </c:pt>
                <c:pt idx="20">
                  <c:v>0.21142552100083314</c:v>
                </c:pt>
                <c:pt idx="21">
                  <c:v>0.21457462442990424</c:v>
                </c:pt>
                <c:pt idx="22">
                  <c:v>0.21742405104577378</c:v>
                </c:pt>
                <c:pt idx="23">
                  <c:v>0.22000231886774263</c:v>
                </c:pt>
                <c:pt idx="24">
                  <c:v>0.22233523206676226</c:v>
                </c:pt>
                <c:pt idx="25">
                  <c:v>0.22444613922225085</c:v>
                </c:pt>
                <c:pt idx="26">
                  <c:v>0.22635616700252378</c:v>
                </c:pt>
                <c:pt idx="27">
                  <c:v>0.22808443160759118</c:v>
                </c:pt>
                <c:pt idx="28">
                  <c:v>0.22964823009051266</c:v>
                </c:pt>
                <c:pt idx="29">
                  <c:v>0.23106321347211828</c:v>
                </c:pt>
                <c:pt idx="30">
                  <c:v>0.23234354338168542</c:v>
                </c:pt>
                <c:pt idx="31">
                  <c:v>0.23350203379128451</c:v>
                </c:pt>
                <c:pt idx="32">
                  <c:v>0.23455027926231839</c:v>
                </c:pt>
                <c:pt idx="33">
                  <c:v>0.23549877098779018</c:v>
                </c:pt>
                <c:pt idx="34">
                  <c:v>0.23635700179168873</c:v>
                </c:pt>
                <c:pt idx="35">
                  <c:v>0.23713356113636191</c:v>
                </c:pt>
                <c:pt idx="36">
                  <c:v>0.23783622108874292</c:v>
                </c:pt>
                <c:pt idx="37">
                  <c:v>0.23847201410580832</c:v>
                </c:pt>
                <c:pt idx="38">
                  <c:v>0.23904730341777117</c:v>
                </c:pt>
                <c:pt idx="39">
                  <c:v>0.23956784671342773</c:v>
                </c:pt>
                <c:pt idx="40">
                  <c:v>0.24003885376504241</c:v>
                </c:pt>
                <c:pt idx="41">
                  <c:v>0.24046503856949919</c:v>
                </c:pt>
                <c:pt idx="42">
                  <c:v>0.24085066652756751</c:v>
                </c:pt>
                <c:pt idx="43">
                  <c:v>0.24119959713346606</c:v>
                </c:pt>
                <c:pt idx="44">
                  <c:v>0.24151532260197894</c:v>
                </c:pt>
                <c:pt idx="45">
                  <c:v>0.24180100281971437</c:v>
                </c:pt>
                <c:pt idx="46">
                  <c:v>0.24205949697031232</c:v>
                </c:pt>
                <c:pt idx="47">
                  <c:v>0.24229339215011517</c:v>
                </c:pt>
                <c:pt idx="48">
                  <c:v>0.24250502926069756</c:v>
                </c:pt>
                <c:pt idx="49">
                  <c:v>0.24269652643739625</c:v>
                </c:pt>
                <c:pt idx="50">
                  <c:v>0.24286980024832028</c:v>
                </c:pt>
                <c:pt idx="51">
                  <c:v>0.24302658487600895</c:v>
                </c:pt>
                <c:pt idx="52">
                  <c:v>0.24316844947371358</c:v>
                </c:pt>
                <c:pt idx="53">
                  <c:v>0.24329681387001045</c:v>
                </c:pt>
                <c:pt idx="54">
                  <c:v>0.24341296277892263</c:v>
                </c:pt>
                <c:pt idx="55">
                  <c:v>0.24351805865776974</c:v>
                </c:pt>
                <c:pt idx="56">
                  <c:v>0.24361315334143135</c:v>
                </c:pt>
                <c:pt idx="57">
                  <c:v>0.24369919856946407</c:v>
                </c:pt>
                <c:pt idx="58">
                  <c:v>0.24377705551143097</c:v>
                </c:pt>
                <c:pt idx="59">
                  <c:v>0.24384750338577602</c:v>
                </c:pt>
                <c:pt idx="60">
                  <c:v>0.24391124725850408</c:v>
                </c:pt>
                <c:pt idx="61">
                  <c:v>0.24396892509971854</c:v>
                </c:pt>
                <c:pt idx="62">
                  <c:v>0.24402111416864056</c:v>
                </c:pt>
                <c:pt idx="63">
                  <c:v>0.24406833679101336</c:v>
                </c:pt>
                <c:pt idx="64">
                  <c:v>0.24411106558671375</c:v>
                </c:pt>
                <c:pt idx="65">
                  <c:v>0.24414972819989081</c:v>
                </c:pt>
                <c:pt idx="66">
                  <c:v>0.24418471157897226</c:v>
                </c:pt>
                <c:pt idx="67">
                  <c:v>0.24421636584937426</c:v>
                </c:pt>
                <c:pt idx="68">
                  <c:v>0.24424500781767439</c:v>
                </c:pt>
                <c:pt idx="69">
                  <c:v>0.24427092414231844</c:v>
                </c:pt>
                <c:pt idx="70">
                  <c:v>0.24429437420259414</c:v>
                </c:pt>
                <c:pt idx="71">
                  <c:v>0.24431559269458661</c:v>
                </c:pt>
                <c:pt idx="72">
                  <c:v>0.24433479198009561</c:v>
                </c:pt>
                <c:pt idx="73">
                  <c:v>0.24435216421202358</c:v>
                </c:pt>
                <c:pt idx="74">
                  <c:v>0.24436788325750672</c:v>
                </c:pt>
                <c:pt idx="75">
                  <c:v>0.24438210643803557</c:v>
                </c:pt>
                <c:pt idx="76">
                  <c:v>0.24439497610398148</c:v>
                </c:pt>
                <c:pt idx="77">
                  <c:v>0.24440662105928682</c:v>
                </c:pt>
                <c:pt idx="78">
                  <c:v>0.24441715785057844</c:v>
                </c:pt>
                <c:pt idx="79">
                  <c:v>0.24442669193360506</c:v>
                </c:pt>
                <c:pt idx="80">
                  <c:v>0.24443531872867411</c:v>
                </c:pt>
                <c:pt idx="81">
                  <c:v>0.24444312457565029</c:v>
                </c:pt>
                <c:pt idx="82">
                  <c:v>0.24445018759807374</c:v>
                </c:pt>
                <c:pt idx="83">
                  <c:v>0.2444565784850469</c:v>
                </c:pt>
                <c:pt idx="84">
                  <c:v>0.24446236119871456</c:v>
                </c:pt>
                <c:pt idx="85">
                  <c:v>0.24446759361441883</c:v>
                </c:pt>
                <c:pt idx="86">
                  <c:v>0.2444723280999348</c:v>
                </c:pt>
                <c:pt idx="87">
                  <c:v>0.24447661203958468</c:v>
                </c:pt>
                <c:pt idx="88">
                  <c:v>0.24448048830847655</c:v>
                </c:pt>
                <c:pt idx="89">
                  <c:v>0.24448399570161217</c:v>
                </c:pt>
                <c:pt idx="90">
                  <c:v>0.24448716932216108</c:v>
                </c:pt>
                <c:pt idx="91">
                  <c:v>0.24449004093278431</c:v>
                </c:pt>
                <c:pt idx="92">
                  <c:v>0.2444926392735263</c:v>
                </c:pt>
                <c:pt idx="93">
                  <c:v>0.24449499034945438</c:v>
                </c:pt>
                <c:pt idx="94">
                  <c:v>0.24449711769092675</c:v>
                </c:pt>
                <c:pt idx="95">
                  <c:v>0.24449904258909194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4C-4867-BF75-E528E18A1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298031"/>
        <c:axId val="1616249423"/>
      </c:scatterChart>
      <c:valAx>
        <c:axId val="1535298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249423"/>
        <c:crosses val="autoZero"/>
        <c:crossBetween val="midCat"/>
      </c:valAx>
      <c:valAx>
        <c:axId val="161624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Y_SO2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298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534080</xdr:colOff>
      <xdr:row>9</xdr:row>
      <xdr:rowOff>186418</xdr:rowOff>
    </xdr:from>
    <xdr:to>
      <xdr:col>13</xdr:col>
      <xdr:colOff>207508</xdr:colOff>
      <xdr:row>27</xdr:row>
      <xdr:rowOff>72118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270CC7-7CBB-4B23-B6BC-70652369E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257175</xdr:colOff>
      <xdr:row>18</xdr:row>
      <xdr:rowOff>13097</xdr:rowOff>
    </xdr:from>
    <xdr:ext cx="1916487" cy="3737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E520F56-5DEC-44E0-8425-708938F12277}"/>
                </a:ext>
              </a:extLst>
            </xdr:cNvPr>
            <xdr:cNvSpPr txBox="1"/>
          </xdr:nvSpPr>
          <xdr:spPr>
            <a:xfrm>
              <a:off x="1739503" y="3442097"/>
              <a:ext cx="1916487" cy="373757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𝑆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𝑂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̇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𝑔𝑒𝑛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̇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𝑜𝑢𝑡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1 −</m:t>
                        </m:r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acc>
                                          <m:accPr>
                                            <m:chr m:val="̇"/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𝑛</m:t>
                                            </m:r>
                                          </m:e>
                                        </m:acc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𝑜𝑢𝑡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𝑛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𝑡𝑜𝑡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sup>
                        </m:sSup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E520F56-5DEC-44E0-8425-708938F12277}"/>
                </a:ext>
              </a:extLst>
            </xdr:cNvPr>
            <xdr:cNvSpPr txBox="1"/>
          </xdr:nvSpPr>
          <xdr:spPr>
            <a:xfrm>
              <a:off x="1739503" y="3442097"/>
              <a:ext cx="1916487" cy="373757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𝑦_(𝑆𝑂_2 )=𝑛 ̇_(𝑆𝑂_2,𝑔𝑒𝑛)/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 ̇_𝑜𝑢𝑡  </a:t>
              </a:r>
              <a:r>
                <a:rPr lang="en-US" sz="1100" b="0" i="0">
                  <a:latin typeface="Cambria Math" panose="02040503050406030204" pitchFamily="18" charset="0"/>
                </a:rPr>
                <a:t> [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1 −𝑒^(−((𝑡𝑛 ̇_𝑜𝑢𝑡)/𝑛_𝑡𝑜𝑡 ) ) ]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190500</xdr:colOff>
      <xdr:row>6</xdr:row>
      <xdr:rowOff>104775</xdr:rowOff>
    </xdr:from>
    <xdr:ext cx="479170" cy="315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9D41CC8-B467-D908-E975-BBECDBD2192D}"/>
                </a:ext>
              </a:extLst>
            </xdr:cNvPr>
            <xdr:cNvSpPr txBox="1"/>
          </xdr:nvSpPr>
          <xdr:spPr>
            <a:xfrm>
              <a:off x="2286000" y="1247775"/>
              <a:ext cx="479170" cy="315792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𝑃𝑉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𝑅𝑇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9D41CC8-B467-D908-E975-BBECDBD2192D}"/>
                </a:ext>
              </a:extLst>
            </xdr:cNvPr>
            <xdr:cNvSpPr txBox="1"/>
          </xdr:nvSpPr>
          <xdr:spPr>
            <a:xfrm>
              <a:off x="2286000" y="1247775"/>
              <a:ext cx="479170" cy="315792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𝑛=𝑃𝑉/𝑅𝑇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135730</xdr:colOff>
      <xdr:row>2</xdr:row>
      <xdr:rowOff>9525</xdr:rowOff>
    </xdr:from>
    <xdr:ext cx="3334374" cy="3118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406DA05-DAD9-9C65-A241-C57E0A723526}"/>
                </a:ext>
              </a:extLst>
            </xdr:cNvPr>
            <xdr:cNvSpPr txBox="1"/>
          </xdr:nvSpPr>
          <xdr:spPr>
            <a:xfrm>
              <a:off x="2846386" y="390525"/>
              <a:ext cx="3334374" cy="31188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𝑡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=−</m:t>
                  </m:r>
                  <m:f>
                    <m:f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𝑛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𝑡𝑜𝑡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acc>
                            <m:accPr>
                              <m:chr m:val="̇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𝑜𝑢𝑡</m:t>
                          </m:r>
                        </m:sub>
                      </m:sSub>
                    </m:den>
                  </m:f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𝑙𝑛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acc>
                                <m:accPr>
                                  <m:chr m:val="̇"/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acc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e>
                              </m:acc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𝑆</m:t>
                              </m:r>
                              <m:sSub>
                                <m:sSubPr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𝑂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,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𝑔𝑒𝑛</m:t>
                              </m:r>
                            </m:sub>
                          </m:s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−</m:t>
                          </m:r>
                          <m:sSub>
                            <m:sSub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  <m:sSub>
                                <m:sSubPr>
                                  <m:ctrlP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  <m:t>𝑜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  <m:t>2</m:t>
                                  </m:r>
                                </m:sub>
                              </m:sSub>
                            </m:sub>
                          </m:sSub>
                          <m:sSub>
                            <m:sSub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acc>
                                <m:accPr>
                                  <m:chr m:val="̇"/>
                                  <m:ctrlP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accPr>
                                <m:e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  <m:t>𝑛</m:t>
                                  </m:r>
                                </m:e>
                              </m:acc>
                            </m:e>
                            <m:sub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𝑜𝑢𝑡</m:t>
                              </m:r>
                            </m:sub>
                          </m:sSub>
                        </m:num>
                        <m:den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acc>
                                <m:accPr>
                                  <m:chr m:val="̇"/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acc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e>
                              </m:acc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𝑆</m:t>
                              </m:r>
                              <m:sSub>
                                <m:sSubPr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𝑂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,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𝑔𝑒𝑛</m:t>
                              </m:r>
                            </m:sub>
                          </m:sSub>
                        </m:den>
                      </m:f>
                    </m:e>
                  </m:d>
                </m:oMath>
              </a14:m>
              <a:r>
                <a:rPr lang="en-US" sz="1100"/>
                <a:t>=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𝑛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𝑡𝑜𝑡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acc>
                            <m:accPr>
                              <m:chr m:val="̇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𝑜𝑢𝑡</m:t>
                          </m:r>
                        </m:sub>
                      </m:sSub>
                    </m:den>
                  </m:f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𝑙𝑛</m:t>
                  </m:r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1−</m:t>
                      </m:r>
                      <m:f>
                        <m:f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𝑦</m:t>
                              </m:r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𝑠</m:t>
                              </m:r>
                              <m:sSub>
                                <m:sSubPr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𝑜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</m:sub>
                          </m:sSub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acc>
                                <m:accPr>
                                  <m:chr m:val="̇"/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acc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e>
                              </m:acc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𝑜𝑢𝑡</m:t>
                              </m:r>
                            </m:sub>
                          </m:sSub>
                        </m:num>
                        <m:den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acc>
                                <m:accPr>
                                  <m:chr m:val="̇"/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acc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𝑛</m:t>
                                  </m:r>
                                </m:e>
                              </m:acc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𝑆</m:t>
                              </m:r>
                              <m:sSub>
                                <m:sSubPr>
                                  <m:ctrlP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𝑂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b>
                              </m:s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,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𝑔𝑒𝑛</m:t>
                              </m:r>
                            </m:sub>
                          </m:sSub>
                        </m:den>
                      </m:f>
                    </m:e>
                  </m:d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406DA05-DAD9-9C65-A241-C57E0A723526}"/>
                </a:ext>
              </a:extLst>
            </xdr:cNvPr>
            <xdr:cNvSpPr txBox="1"/>
          </xdr:nvSpPr>
          <xdr:spPr>
            <a:xfrm>
              <a:off x="2846386" y="390525"/>
              <a:ext cx="3334374" cy="31188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𝑡=−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𝑛_𝑡𝑜𝑡/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 ̇_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𝑜𝑢𝑡  </a:t>
              </a:r>
              <a:r>
                <a:rPr lang="en-US" sz="1100" b="0" i="0">
                  <a:latin typeface="Cambria Math" panose="02040503050406030204" pitchFamily="18" charset="0"/>
                </a:rPr>
                <a:t> 𝑙𝑛((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 ̇_(𝑆𝑂_2,𝑔𝑒𝑛)</a:t>
              </a:r>
              <a:r>
                <a:rPr lang="en-US" sz="1100" b="0" i="0">
                  <a:latin typeface="Cambria Math" panose="02040503050406030204" pitchFamily="18" charset="0"/>
                </a:rPr>
                <a:t>−𝑦_(𝑠𝑜_2 ) 𝑛 ̇_𝑜𝑢𝑡)/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 ̇_(𝑆𝑂_2,𝑔𝑒𝑛)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n-US" sz="1100"/>
                <a:t>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−𝑛_𝑡𝑜𝑡/𝑛 ̇_𝑜𝑢𝑡   𝑙𝑛(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(𝑦_(𝑠𝑜_2 ) 𝑛 ̇_𝑜𝑢𝑡)/𝑛 ̇_(𝑆𝑂_2,𝑔𝑒𝑛) 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534080</xdr:colOff>
      <xdr:row>9</xdr:row>
      <xdr:rowOff>186418</xdr:rowOff>
    </xdr:from>
    <xdr:to>
      <xdr:col>13</xdr:col>
      <xdr:colOff>207508</xdr:colOff>
      <xdr:row>25</xdr:row>
      <xdr:rowOff>72118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764DA6-F4C8-445B-92FC-EADF9F742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280987</xdr:colOff>
      <xdr:row>5</xdr:row>
      <xdr:rowOff>114300</xdr:rowOff>
    </xdr:from>
    <xdr:ext cx="1916487" cy="3737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144CEEB-4E7E-4054-BF13-5975C44BC590}"/>
                </a:ext>
              </a:extLst>
            </xdr:cNvPr>
            <xdr:cNvSpPr txBox="1"/>
          </xdr:nvSpPr>
          <xdr:spPr>
            <a:xfrm>
              <a:off x="4220255" y="1066800"/>
              <a:ext cx="1916487" cy="373757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𝑆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𝑂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̇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𝑆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𝑂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𝑔𝑒𝑛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acc>
                              <m:accPr>
                                <m:chr m:val="̇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𝑜𝑢𝑡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1 −</m:t>
                        </m:r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acc>
                                          <m:accPr>
                                            <m:chr m:val="̇"/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acc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𝑛</m:t>
                                            </m:r>
                                          </m:e>
                                        </m:acc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𝑜𝑢𝑡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𝑛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𝑡𝑜𝑡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sup>
                        </m:sSup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144CEEB-4E7E-4054-BF13-5975C44BC590}"/>
                </a:ext>
              </a:extLst>
            </xdr:cNvPr>
            <xdr:cNvSpPr txBox="1"/>
          </xdr:nvSpPr>
          <xdr:spPr>
            <a:xfrm>
              <a:off x="4220255" y="1066800"/>
              <a:ext cx="1916487" cy="373757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𝑦_(𝑆𝑂_2 )=𝑛 ̇_(𝑆𝑂_2,𝑔𝑒𝑛)/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 ̇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_𝑜𝑢𝑡  </a:t>
              </a:r>
              <a:r>
                <a:rPr lang="en-US" sz="1100" b="0" i="0">
                  <a:latin typeface="Cambria Math" panose="02040503050406030204" pitchFamily="18" charset="0"/>
                </a:rPr>
                <a:t> [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1 −𝑒^(−((𝑡𝑛 ̇_𝑜𝑢𝑡)/𝑛_𝑡𝑜𝑡 )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]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FE9C-6503-4164-8AB5-C3000B458DFA}">
  <dimension ref="A1:E122"/>
  <sheetViews>
    <sheetView topLeftCell="A7" zoomScale="160" zoomScaleNormal="160" workbookViewId="0">
      <selection activeCell="C15" sqref="C15"/>
    </sheetView>
  </sheetViews>
  <sheetFormatPr defaultRowHeight="15" x14ac:dyDescent="0.25"/>
  <cols>
    <col min="2" max="2" width="13.140625" bestFit="1" customWidth="1"/>
  </cols>
  <sheetData>
    <row r="1" spans="1:5" x14ac:dyDescent="0.25">
      <c r="A1" s="2" t="s">
        <v>0</v>
      </c>
    </row>
    <row r="2" spans="1:5" x14ac:dyDescent="0.25">
      <c r="A2" t="s">
        <v>1</v>
      </c>
      <c r="B2">
        <v>1000</v>
      </c>
      <c r="C2" t="s">
        <v>2</v>
      </c>
    </row>
    <row r="3" spans="1:5" x14ac:dyDescent="0.25">
      <c r="A3" t="s">
        <v>3</v>
      </c>
      <c r="B3">
        <v>8.3140000000000001</v>
      </c>
      <c r="C3" t="s">
        <v>4</v>
      </c>
    </row>
    <row r="4" spans="1:5" x14ac:dyDescent="0.25">
      <c r="A4" t="s">
        <v>5</v>
      </c>
      <c r="B4">
        <v>1</v>
      </c>
      <c r="C4" t="s">
        <v>6</v>
      </c>
    </row>
    <row r="5" spans="1:5" x14ac:dyDescent="0.25">
      <c r="B5">
        <f>B4*101325</f>
        <v>101325</v>
      </c>
      <c r="C5" t="s">
        <v>7</v>
      </c>
    </row>
    <row r="6" spans="1:5" x14ac:dyDescent="0.25">
      <c r="A6" t="s">
        <v>8</v>
      </c>
      <c r="B6">
        <v>25</v>
      </c>
      <c r="C6" t="s">
        <v>9</v>
      </c>
    </row>
    <row r="7" spans="1:5" x14ac:dyDescent="0.25">
      <c r="B7">
        <f>B6+273</f>
        <v>298</v>
      </c>
      <c r="C7" t="s">
        <v>10</v>
      </c>
    </row>
    <row r="8" spans="1:5" x14ac:dyDescent="0.25">
      <c r="A8" t="s">
        <v>17</v>
      </c>
      <c r="B8" s="1">
        <f>B5*B2/(B3*B7)</f>
        <v>40896.894217403162</v>
      </c>
      <c r="C8" t="s">
        <v>11</v>
      </c>
    </row>
    <row r="10" spans="1:5" x14ac:dyDescent="0.25">
      <c r="A10" t="s">
        <v>12</v>
      </c>
      <c r="B10">
        <v>0.1</v>
      </c>
      <c r="C10" t="s">
        <v>24</v>
      </c>
    </row>
    <row r="11" spans="1:5" x14ac:dyDescent="0.25">
      <c r="B11">
        <f>B10/3600</f>
        <v>2.7777777777777779E-5</v>
      </c>
      <c r="C11" t="s">
        <v>25</v>
      </c>
    </row>
    <row r="12" spans="1:5" x14ac:dyDescent="0.25">
      <c r="A12" t="s">
        <v>23</v>
      </c>
      <c r="C12">
        <v>0</v>
      </c>
    </row>
    <row r="13" spans="1:5" x14ac:dyDescent="0.25">
      <c r="A13" t="s">
        <v>14</v>
      </c>
      <c r="B13" s="1">
        <f>C12*B8</f>
        <v>0</v>
      </c>
      <c r="C13" t="s">
        <v>13</v>
      </c>
    </row>
    <row r="14" spans="1:5" x14ac:dyDescent="0.25">
      <c r="A14" t="s">
        <v>15</v>
      </c>
      <c r="B14" s="3">
        <f>B13+B11</f>
        <v>2.7777777777777779E-5</v>
      </c>
      <c r="C14" t="s">
        <v>30</v>
      </c>
      <c r="E14" s="3">
        <f>1-0.000001*B14/B11</f>
        <v>0.99999899999999997</v>
      </c>
    </row>
    <row r="15" spans="1:5" x14ac:dyDescent="0.25">
      <c r="A15" t="s">
        <v>27</v>
      </c>
      <c r="B15" s="1">
        <f>-(B8/B14)*LN((1-0.000001*B14/B11))</f>
        <v>1472.2889280134373</v>
      </c>
      <c r="C15" t="s">
        <v>26</v>
      </c>
    </row>
    <row r="16" spans="1:5" x14ac:dyDescent="0.25">
      <c r="B16" s="1">
        <f>B15/60</f>
        <v>24.538148800223954</v>
      </c>
      <c r="C16" t="s">
        <v>28</v>
      </c>
    </row>
    <row r="17" spans="1:3" x14ac:dyDescent="0.25">
      <c r="A17" t="s">
        <v>19</v>
      </c>
      <c r="B17">
        <v>15</v>
      </c>
      <c r="C17" t="s">
        <v>26</v>
      </c>
    </row>
    <row r="18" spans="1:3" x14ac:dyDescent="0.25">
      <c r="A18" t="s">
        <v>29</v>
      </c>
      <c r="B18" t="s">
        <v>18</v>
      </c>
    </row>
    <row r="19" spans="1:3" x14ac:dyDescent="0.25">
      <c r="A19">
        <v>0</v>
      </c>
      <c r="B19">
        <v>0</v>
      </c>
    </row>
    <row r="20" spans="1:3" x14ac:dyDescent="0.25">
      <c r="A20">
        <f>A19+$B$17</f>
        <v>15</v>
      </c>
      <c r="B20" s="3">
        <f>$B$11/$B$14*(1-EXP(-A20*$B$14/$B$8))</f>
        <v>1.0188222709928141E-8</v>
      </c>
    </row>
    <row r="21" spans="1:3" x14ac:dyDescent="0.25">
      <c r="A21">
        <f t="shared" ref="A21:A84" si="0">A20+$B$17</f>
        <v>30</v>
      </c>
      <c r="B21" s="3">
        <f t="shared" ref="B21:B84" si="1">$B$11/$B$14*(1-EXP(-A21*$B$14/$B$8))</f>
        <v>2.0376445197811677E-8</v>
      </c>
    </row>
    <row r="22" spans="1:3" x14ac:dyDescent="0.25">
      <c r="A22">
        <f t="shared" si="0"/>
        <v>45</v>
      </c>
      <c r="B22" s="3">
        <f t="shared" si="1"/>
        <v>3.0564667685695213E-8</v>
      </c>
    </row>
    <row r="23" spans="1:3" x14ac:dyDescent="0.25">
      <c r="A23">
        <f t="shared" si="0"/>
        <v>60</v>
      </c>
      <c r="B23" s="3">
        <f t="shared" si="1"/>
        <v>4.0752890062556446E-8</v>
      </c>
    </row>
    <row r="24" spans="1:3" x14ac:dyDescent="0.25">
      <c r="A24">
        <f t="shared" si="0"/>
        <v>75</v>
      </c>
      <c r="B24" s="3">
        <f t="shared" si="1"/>
        <v>5.0941112328395377E-8</v>
      </c>
    </row>
    <row r="25" spans="1:3" x14ac:dyDescent="0.25">
      <c r="A25">
        <f t="shared" si="0"/>
        <v>90</v>
      </c>
      <c r="B25" s="3">
        <f t="shared" si="1"/>
        <v>6.1129334372189703E-8</v>
      </c>
    </row>
    <row r="26" spans="1:3" x14ac:dyDescent="0.25">
      <c r="A26">
        <f t="shared" si="0"/>
        <v>105</v>
      </c>
      <c r="B26" s="3">
        <f t="shared" si="1"/>
        <v>7.1317556415984029E-8</v>
      </c>
    </row>
    <row r="27" spans="1:3" x14ac:dyDescent="0.25">
      <c r="A27">
        <f t="shared" si="0"/>
        <v>120</v>
      </c>
      <c r="B27" s="3">
        <f t="shared" si="1"/>
        <v>8.1505778348756053E-8</v>
      </c>
    </row>
    <row r="28" spans="1:3" x14ac:dyDescent="0.25">
      <c r="A28">
        <f t="shared" si="0"/>
        <v>135</v>
      </c>
      <c r="B28" s="3">
        <f t="shared" si="1"/>
        <v>9.1694000281528076E-8</v>
      </c>
    </row>
    <row r="29" spans="1:3" x14ac:dyDescent="0.25">
      <c r="A29">
        <f t="shared" si="0"/>
        <v>150</v>
      </c>
      <c r="B29" s="3">
        <f t="shared" si="1"/>
        <v>1.018822219922555E-7</v>
      </c>
    </row>
    <row r="30" spans="1:3" x14ac:dyDescent="0.25">
      <c r="A30">
        <f t="shared" si="0"/>
        <v>165</v>
      </c>
      <c r="B30" s="3">
        <f t="shared" si="1"/>
        <v>1.1207044359196061E-7</v>
      </c>
    </row>
    <row r="31" spans="1:3" x14ac:dyDescent="0.25">
      <c r="A31">
        <f t="shared" si="0"/>
        <v>180</v>
      </c>
      <c r="B31" s="3">
        <f t="shared" si="1"/>
        <v>1.2225866508064342E-7</v>
      </c>
    </row>
    <row r="32" spans="1:3" x14ac:dyDescent="0.25">
      <c r="A32">
        <f t="shared" si="0"/>
        <v>195</v>
      </c>
      <c r="B32" s="3">
        <f t="shared" si="1"/>
        <v>1.3244688656932624E-7</v>
      </c>
    </row>
    <row r="33" spans="1:2" x14ac:dyDescent="0.25">
      <c r="A33">
        <f t="shared" si="0"/>
        <v>210</v>
      </c>
      <c r="B33" s="3">
        <f t="shared" si="1"/>
        <v>1.4263510783596445E-7</v>
      </c>
    </row>
    <row r="34" spans="1:2" x14ac:dyDescent="0.25">
      <c r="A34">
        <f t="shared" si="0"/>
        <v>225</v>
      </c>
      <c r="B34" s="3">
        <f t="shared" si="1"/>
        <v>1.5282332910260266E-7</v>
      </c>
    </row>
    <row r="35" spans="1:2" x14ac:dyDescent="0.25">
      <c r="A35">
        <f t="shared" si="0"/>
        <v>240</v>
      </c>
      <c r="B35" s="3">
        <f t="shared" si="1"/>
        <v>1.6301155014719626E-7</v>
      </c>
    </row>
    <row r="36" spans="1:2" x14ac:dyDescent="0.25">
      <c r="A36">
        <f t="shared" si="0"/>
        <v>255</v>
      </c>
      <c r="B36" s="3">
        <f t="shared" si="1"/>
        <v>1.7319977119178986E-7</v>
      </c>
    </row>
    <row r="37" spans="1:2" x14ac:dyDescent="0.25">
      <c r="A37">
        <f t="shared" si="0"/>
        <v>270</v>
      </c>
      <c r="B37" s="3">
        <f t="shared" si="1"/>
        <v>1.8338799201433886E-7</v>
      </c>
    </row>
    <row r="38" spans="1:2" x14ac:dyDescent="0.25">
      <c r="A38">
        <f t="shared" si="0"/>
        <v>285</v>
      </c>
      <c r="B38" s="3">
        <f t="shared" si="1"/>
        <v>1.9357621283688786E-7</v>
      </c>
    </row>
    <row r="39" spans="1:2" x14ac:dyDescent="0.25">
      <c r="A39">
        <f t="shared" si="0"/>
        <v>300</v>
      </c>
      <c r="B39" s="3">
        <f t="shared" si="1"/>
        <v>2.0376443354841456E-7</v>
      </c>
    </row>
    <row r="40" spans="1:2" x14ac:dyDescent="0.25">
      <c r="A40">
        <f t="shared" si="0"/>
        <v>315</v>
      </c>
      <c r="B40" s="3">
        <f t="shared" si="1"/>
        <v>2.1395265414891895E-7</v>
      </c>
    </row>
    <row r="41" spans="1:2" x14ac:dyDescent="0.25">
      <c r="A41">
        <f t="shared" si="0"/>
        <v>330</v>
      </c>
      <c r="B41" s="3">
        <f t="shared" si="1"/>
        <v>2.2414087463840104E-7</v>
      </c>
    </row>
    <row r="42" spans="1:2" x14ac:dyDescent="0.25">
      <c r="A42">
        <f t="shared" si="0"/>
        <v>345</v>
      </c>
      <c r="B42" s="3">
        <f t="shared" si="1"/>
        <v>2.3432909501686083E-7</v>
      </c>
    </row>
    <row r="43" spans="1:2" x14ac:dyDescent="0.25">
      <c r="A43">
        <f t="shared" si="0"/>
        <v>360</v>
      </c>
      <c r="B43" s="3">
        <f t="shared" si="1"/>
        <v>2.4451731528429832E-7</v>
      </c>
    </row>
    <row r="44" spans="1:2" x14ac:dyDescent="0.25">
      <c r="A44">
        <f t="shared" si="0"/>
        <v>375</v>
      </c>
      <c r="B44" s="3">
        <f t="shared" si="1"/>
        <v>2.547055354407135E-7</v>
      </c>
    </row>
    <row r="45" spans="1:2" x14ac:dyDescent="0.25">
      <c r="A45">
        <f t="shared" si="0"/>
        <v>390</v>
      </c>
      <c r="B45" s="3">
        <f t="shared" si="1"/>
        <v>2.6489375548610639E-7</v>
      </c>
    </row>
    <row r="46" spans="1:2" x14ac:dyDescent="0.25">
      <c r="A46">
        <f t="shared" si="0"/>
        <v>405</v>
      </c>
      <c r="B46" s="3">
        <f t="shared" si="1"/>
        <v>2.7508197553149927E-7</v>
      </c>
    </row>
    <row r="47" spans="1:2" x14ac:dyDescent="0.25">
      <c r="A47">
        <f t="shared" si="0"/>
        <v>420</v>
      </c>
      <c r="B47" s="3">
        <f t="shared" si="1"/>
        <v>2.8527019535484754E-7</v>
      </c>
    </row>
    <row r="48" spans="1:2" x14ac:dyDescent="0.25">
      <c r="A48">
        <f t="shared" si="0"/>
        <v>435</v>
      </c>
      <c r="B48" s="3">
        <f t="shared" si="1"/>
        <v>2.9545841506717352E-7</v>
      </c>
    </row>
    <row r="49" spans="1:2" x14ac:dyDescent="0.25">
      <c r="A49">
        <f t="shared" si="0"/>
        <v>450</v>
      </c>
      <c r="B49" s="3">
        <f t="shared" si="1"/>
        <v>3.0564663477949949E-7</v>
      </c>
    </row>
    <row r="50" spans="1:2" x14ac:dyDescent="0.25">
      <c r="A50">
        <f t="shared" si="0"/>
        <v>465</v>
      </c>
      <c r="B50" s="3">
        <f t="shared" si="1"/>
        <v>3.1583485426978086E-7</v>
      </c>
    </row>
    <row r="51" spans="1:2" x14ac:dyDescent="0.25">
      <c r="A51">
        <f t="shared" si="0"/>
        <v>480</v>
      </c>
      <c r="B51" s="3">
        <f t="shared" si="1"/>
        <v>3.2602307376006223E-7</v>
      </c>
    </row>
    <row r="52" spans="1:2" x14ac:dyDescent="0.25">
      <c r="A52">
        <f t="shared" si="0"/>
        <v>495</v>
      </c>
      <c r="B52" s="3">
        <f t="shared" si="1"/>
        <v>3.362112931393213E-7</v>
      </c>
    </row>
    <row r="53" spans="1:2" x14ac:dyDescent="0.25">
      <c r="A53">
        <f t="shared" si="0"/>
        <v>510</v>
      </c>
      <c r="B53" s="3">
        <f t="shared" si="1"/>
        <v>3.4639951229653576E-7</v>
      </c>
    </row>
    <row r="54" spans="1:2" x14ac:dyDescent="0.25">
      <c r="A54">
        <f t="shared" si="0"/>
        <v>525</v>
      </c>
      <c r="B54" s="3">
        <f t="shared" si="1"/>
        <v>3.5658773145375022E-7</v>
      </c>
    </row>
    <row r="55" spans="1:2" x14ac:dyDescent="0.25">
      <c r="A55">
        <f t="shared" si="0"/>
        <v>540</v>
      </c>
      <c r="B55" s="3">
        <f t="shared" si="1"/>
        <v>3.6677595049994238E-7</v>
      </c>
    </row>
    <row r="56" spans="1:2" x14ac:dyDescent="0.25">
      <c r="A56">
        <f t="shared" si="0"/>
        <v>555</v>
      </c>
      <c r="B56" s="3">
        <f t="shared" si="1"/>
        <v>3.7696416943511224E-7</v>
      </c>
    </row>
    <row r="57" spans="1:2" x14ac:dyDescent="0.25">
      <c r="A57">
        <f t="shared" si="0"/>
        <v>570</v>
      </c>
      <c r="B57" s="3">
        <f t="shared" si="1"/>
        <v>3.8715238825925979E-7</v>
      </c>
    </row>
    <row r="58" spans="1:2" x14ac:dyDescent="0.25">
      <c r="A58">
        <f t="shared" si="0"/>
        <v>585</v>
      </c>
      <c r="B58" s="3">
        <f t="shared" si="1"/>
        <v>3.9734060697238505E-7</v>
      </c>
    </row>
    <row r="59" spans="1:2" x14ac:dyDescent="0.25">
      <c r="A59">
        <f t="shared" si="0"/>
        <v>600</v>
      </c>
      <c r="B59" s="3">
        <f t="shared" si="1"/>
        <v>4.07528825574488E-7</v>
      </c>
    </row>
    <row r="60" spans="1:2" x14ac:dyDescent="0.25">
      <c r="A60">
        <f t="shared" si="0"/>
        <v>615</v>
      </c>
      <c r="B60" s="3">
        <f t="shared" si="1"/>
        <v>4.1771704406556864E-7</v>
      </c>
    </row>
    <row r="61" spans="1:2" x14ac:dyDescent="0.25">
      <c r="A61">
        <f t="shared" si="0"/>
        <v>630</v>
      </c>
      <c r="B61" s="3">
        <f t="shared" si="1"/>
        <v>4.2790526255664929E-7</v>
      </c>
    </row>
    <row r="62" spans="1:2" x14ac:dyDescent="0.25">
      <c r="A62">
        <f t="shared" si="0"/>
        <v>645</v>
      </c>
      <c r="B62" s="3">
        <f t="shared" si="1"/>
        <v>4.3809348082568533E-7</v>
      </c>
    </row>
    <row r="63" spans="1:2" x14ac:dyDescent="0.25">
      <c r="A63">
        <f t="shared" si="0"/>
        <v>660</v>
      </c>
      <c r="B63" s="3">
        <f t="shared" si="1"/>
        <v>4.4828169898369907E-7</v>
      </c>
    </row>
    <row r="64" spans="1:2" x14ac:dyDescent="0.25">
      <c r="A64">
        <f t="shared" si="0"/>
        <v>675</v>
      </c>
      <c r="B64" s="3">
        <f t="shared" si="1"/>
        <v>4.5846991714171281E-7</v>
      </c>
    </row>
    <row r="65" spans="1:2" x14ac:dyDescent="0.25">
      <c r="A65">
        <f t="shared" si="0"/>
        <v>690</v>
      </c>
      <c r="B65" s="3">
        <f t="shared" si="1"/>
        <v>4.6865813507768195E-7</v>
      </c>
    </row>
    <row r="66" spans="1:2" x14ac:dyDescent="0.25">
      <c r="A66">
        <f t="shared" si="0"/>
        <v>705</v>
      </c>
      <c r="B66" s="3">
        <f t="shared" si="1"/>
        <v>4.7884635301365108E-7</v>
      </c>
    </row>
    <row r="67" spans="1:2" x14ac:dyDescent="0.25">
      <c r="A67">
        <f t="shared" si="0"/>
        <v>720</v>
      </c>
      <c r="B67" s="3">
        <f t="shared" si="1"/>
        <v>4.8903457072757561E-7</v>
      </c>
    </row>
    <row r="68" spans="1:2" x14ac:dyDescent="0.25">
      <c r="A68">
        <f t="shared" si="0"/>
        <v>735</v>
      </c>
      <c r="B68" s="3">
        <f t="shared" si="1"/>
        <v>4.9922278844150014E-7</v>
      </c>
    </row>
    <row r="69" spans="1:2" x14ac:dyDescent="0.25">
      <c r="A69">
        <f t="shared" si="0"/>
        <v>750</v>
      </c>
      <c r="B69" s="3">
        <f t="shared" si="1"/>
        <v>5.0941100604440237E-7</v>
      </c>
    </row>
    <row r="70" spans="1:2" x14ac:dyDescent="0.25">
      <c r="A70">
        <f t="shared" si="0"/>
        <v>765</v>
      </c>
      <c r="B70" s="3">
        <f t="shared" si="1"/>
        <v>5.195992235362823E-7</v>
      </c>
    </row>
    <row r="71" spans="1:2" x14ac:dyDescent="0.25">
      <c r="A71">
        <f t="shared" si="0"/>
        <v>780</v>
      </c>
      <c r="B71" s="3">
        <f t="shared" si="1"/>
        <v>5.2978744091713992E-7</v>
      </c>
    </row>
    <row r="72" spans="1:2" x14ac:dyDescent="0.25">
      <c r="A72">
        <f t="shared" si="0"/>
        <v>795</v>
      </c>
      <c r="B72" s="3">
        <f t="shared" si="1"/>
        <v>5.3997565818697524E-7</v>
      </c>
    </row>
    <row r="73" spans="1:2" x14ac:dyDescent="0.25">
      <c r="A73">
        <f t="shared" si="0"/>
        <v>810</v>
      </c>
      <c r="B73" s="3">
        <f t="shared" si="1"/>
        <v>5.5016387534578826E-7</v>
      </c>
    </row>
    <row r="74" spans="1:2" x14ac:dyDescent="0.25">
      <c r="A74">
        <f t="shared" si="0"/>
        <v>825</v>
      </c>
      <c r="B74" s="3">
        <f t="shared" si="1"/>
        <v>5.6035209239357897E-7</v>
      </c>
    </row>
    <row r="75" spans="1:2" x14ac:dyDescent="0.25">
      <c r="A75">
        <f t="shared" si="0"/>
        <v>840</v>
      </c>
      <c r="B75" s="3">
        <f t="shared" si="1"/>
        <v>5.7054030933034738E-7</v>
      </c>
    </row>
    <row r="76" spans="1:2" x14ac:dyDescent="0.25">
      <c r="A76">
        <f t="shared" si="0"/>
        <v>855</v>
      </c>
      <c r="B76" s="3">
        <f t="shared" si="1"/>
        <v>5.8072852615609349E-7</v>
      </c>
    </row>
    <row r="77" spans="1:2" x14ac:dyDescent="0.25">
      <c r="A77">
        <f t="shared" si="0"/>
        <v>870</v>
      </c>
      <c r="B77" s="3">
        <f t="shared" si="1"/>
        <v>5.909167428708173E-7</v>
      </c>
    </row>
    <row r="78" spans="1:2" x14ac:dyDescent="0.25">
      <c r="A78">
        <f t="shared" si="0"/>
        <v>885</v>
      </c>
      <c r="B78" s="3">
        <f t="shared" si="1"/>
        <v>6.0110495958554111E-7</v>
      </c>
    </row>
    <row r="79" spans="1:2" x14ac:dyDescent="0.25">
      <c r="A79">
        <f t="shared" si="0"/>
        <v>900</v>
      </c>
      <c r="B79" s="3">
        <f t="shared" si="1"/>
        <v>6.1129317607822031E-7</v>
      </c>
    </row>
    <row r="80" spans="1:2" x14ac:dyDescent="0.25">
      <c r="A80">
        <f t="shared" si="0"/>
        <v>915</v>
      </c>
      <c r="B80" s="3">
        <f t="shared" si="1"/>
        <v>6.2148139257089952E-7</v>
      </c>
    </row>
    <row r="81" spans="1:2" x14ac:dyDescent="0.25">
      <c r="A81">
        <f t="shared" si="0"/>
        <v>930</v>
      </c>
      <c r="B81" s="3">
        <f t="shared" si="1"/>
        <v>6.3166960884153411E-7</v>
      </c>
    </row>
    <row r="82" spans="1:2" x14ac:dyDescent="0.25">
      <c r="A82">
        <f t="shared" si="0"/>
        <v>945</v>
      </c>
      <c r="B82" s="3">
        <f t="shared" si="1"/>
        <v>6.4185782511216871E-7</v>
      </c>
    </row>
    <row r="83" spans="1:2" x14ac:dyDescent="0.25">
      <c r="A83">
        <f t="shared" si="0"/>
        <v>960</v>
      </c>
      <c r="B83" s="3">
        <f t="shared" si="1"/>
        <v>6.5204604127178101E-7</v>
      </c>
    </row>
    <row r="84" spans="1:2" x14ac:dyDescent="0.25">
      <c r="A84">
        <f t="shared" si="0"/>
        <v>975</v>
      </c>
      <c r="B84" s="3">
        <f t="shared" si="1"/>
        <v>6.622342572093487E-7</v>
      </c>
    </row>
    <row r="85" spans="1:2" x14ac:dyDescent="0.25">
      <c r="A85">
        <f t="shared" ref="A85:A122" si="2">A84+$B$17</f>
        <v>990</v>
      </c>
      <c r="B85" s="3">
        <f t="shared" ref="B85:B122" si="3">$B$11/$B$14*(1-EXP(-A85*$B$14/$B$8))</f>
        <v>6.7242247314691639E-7</v>
      </c>
    </row>
    <row r="86" spans="1:2" x14ac:dyDescent="0.25">
      <c r="A86">
        <f t="shared" si="2"/>
        <v>1005</v>
      </c>
      <c r="B86" s="3">
        <f t="shared" si="3"/>
        <v>6.8261068897346178E-7</v>
      </c>
    </row>
    <row r="87" spans="1:2" x14ac:dyDescent="0.25">
      <c r="A87">
        <f t="shared" si="2"/>
        <v>1020</v>
      </c>
      <c r="B87" s="3">
        <f t="shared" si="3"/>
        <v>6.9279890468898486E-7</v>
      </c>
    </row>
    <row r="88" spans="1:2" x14ac:dyDescent="0.25">
      <c r="A88">
        <f t="shared" si="2"/>
        <v>1035</v>
      </c>
      <c r="B88" s="3">
        <f t="shared" si="3"/>
        <v>7.0298712029348565E-7</v>
      </c>
    </row>
    <row r="89" spans="1:2" x14ac:dyDescent="0.25">
      <c r="A89">
        <f t="shared" si="2"/>
        <v>1050</v>
      </c>
      <c r="B89" s="3">
        <f t="shared" si="3"/>
        <v>7.1317533578696413E-7</v>
      </c>
    </row>
    <row r="90" spans="1:2" x14ac:dyDescent="0.25">
      <c r="A90">
        <f t="shared" si="2"/>
        <v>1065</v>
      </c>
      <c r="B90" s="3">
        <f t="shared" si="3"/>
        <v>7.233635511694203E-7</v>
      </c>
    </row>
    <row r="91" spans="1:2" x14ac:dyDescent="0.25">
      <c r="A91">
        <f t="shared" si="2"/>
        <v>1080</v>
      </c>
      <c r="B91" s="3">
        <f t="shared" si="3"/>
        <v>7.3355176644085418E-7</v>
      </c>
    </row>
    <row r="92" spans="1:2" x14ac:dyDescent="0.25">
      <c r="A92">
        <f t="shared" si="2"/>
        <v>1095</v>
      </c>
      <c r="B92" s="3">
        <f t="shared" si="3"/>
        <v>7.4373998171228806E-7</v>
      </c>
    </row>
    <row r="93" spans="1:2" x14ac:dyDescent="0.25">
      <c r="A93">
        <f t="shared" si="2"/>
        <v>1110</v>
      </c>
      <c r="B93" s="3">
        <f t="shared" si="3"/>
        <v>7.5392819676167733E-7</v>
      </c>
    </row>
    <row r="94" spans="1:2" x14ac:dyDescent="0.25">
      <c r="A94">
        <f t="shared" si="2"/>
        <v>1125</v>
      </c>
      <c r="B94" s="3">
        <f t="shared" si="3"/>
        <v>7.641164117000443E-7</v>
      </c>
    </row>
    <row r="95" spans="1:2" x14ac:dyDescent="0.25">
      <c r="A95">
        <f t="shared" si="2"/>
        <v>1140</v>
      </c>
      <c r="B95" s="3">
        <f t="shared" si="3"/>
        <v>7.7430462663841126E-7</v>
      </c>
    </row>
    <row r="96" spans="1:2" x14ac:dyDescent="0.25">
      <c r="A96">
        <f t="shared" si="2"/>
        <v>1155</v>
      </c>
      <c r="B96" s="3">
        <f t="shared" si="3"/>
        <v>7.8449284135473363E-7</v>
      </c>
    </row>
    <row r="97" spans="1:2" x14ac:dyDescent="0.25">
      <c r="A97">
        <f t="shared" si="2"/>
        <v>1170</v>
      </c>
      <c r="B97" s="3">
        <f t="shared" si="3"/>
        <v>7.9468105607105599E-7</v>
      </c>
    </row>
    <row r="98" spans="1:2" x14ac:dyDescent="0.25">
      <c r="A98">
        <f t="shared" si="2"/>
        <v>1185</v>
      </c>
      <c r="B98" s="3">
        <f t="shared" si="3"/>
        <v>8.0486927067635605E-7</v>
      </c>
    </row>
    <row r="99" spans="1:2" x14ac:dyDescent="0.25">
      <c r="A99">
        <f t="shared" si="2"/>
        <v>1200</v>
      </c>
      <c r="B99" s="3">
        <f t="shared" si="3"/>
        <v>8.1505748505961151E-7</v>
      </c>
    </row>
    <row r="100" spans="1:2" x14ac:dyDescent="0.25">
      <c r="A100">
        <f t="shared" si="2"/>
        <v>1215</v>
      </c>
      <c r="B100" s="3">
        <f t="shared" si="3"/>
        <v>8.2524569944286696E-7</v>
      </c>
    </row>
    <row r="101" spans="1:2" x14ac:dyDescent="0.25">
      <c r="A101">
        <f t="shared" si="2"/>
        <v>1230</v>
      </c>
      <c r="B101" s="3">
        <f t="shared" si="3"/>
        <v>8.3543391371510012E-7</v>
      </c>
    </row>
    <row r="102" spans="1:2" x14ac:dyDescent="0.25">
      <c r="A102">
        <f t="shared" si="2"/>
        <v>1245</v>
      </c>
      <c r="B102" s="3">
        <f t="shared" si="3"/>
        <v>8.4562212787631097E-7</v>
      </c>
    </row>
    <row r="103" spans="1:2" x14ac:dyDescent="0.25">
      <c r="A103">
        <f t="shared" si="2"/>
        <v>1260</v>
      </c>
      <c r="B103" s="3">
        <f t="shared" si="3"/>
        <v>8.5581034192649952E-7</v>
      </c>
    </row>
    <row r="104" spans="1:2" x14ac:dyDescent="0.25">
      <c r="A104">
        <f t="shared" si="2"/>
        <v>1275</v>
      </c>
      <c r="B104" s="3">
        <f t="shared" si="3"/>
        <v>8.6599855586566576E-7</v>
      </c>
    </row>
    <row r="105" spans="1:2" x14ac:dyDescent="0.25">
      <c r="A105">
        <f t="shared" si="2"/>
        <v>1290</v>
      </c>
      <c r="B105" s="3">
        <f t="shared" si="3"/>
        <v>8.7618676969380971E-7</v>
      </c>
    </row>
    <row r="106" spans="1:2" x14ac:dyDescent="0.25">
      <c r="A106">
        <f t="shared" si="2"/>
        <v>1305</v>
      </c>
      <c r="B106" s="3">
        <f t="shared" si="3"/>
        <v>8.8637498341093135E-7</v>
      </c>
    </row>
    <row r="107" spans="1:2" x14ac:dyDescent="0.25">
      <c r="A107">
        <f t="shared" si="2"/>
        <v>1320</v>
      </c>
      <c r="B107" s="3">
        <f t="shared" si="3"/>
        <v>8.9656319701703069E-7</v>
      </c>
    </row>
    <row r="108" spans="1:2" x14ac:dyDescent="0.25">
      <c r="A108">
        <f t="shared" si="2"/>
        <v>1335</v>
      </c>
      <c r="B108" s="3">
        <f t="shared" si="3"/>
        <v>9.0675141062313003E-7</v>
      </c>
    </row>
    <row r="109" spans="1:2" x14ac:dyDescent="0.25">
      <c r="A109">
        <f t="shared" si="2"/>
        <v>1350</v>
      </c>
      <c r="B109" s="3">
        <f t="shared" si="3"/>
        <v>9.1693962400718476E-7</v>
      </c>
    </row>
    <row r="110" spans="1:2" x14ac:dyDescent="0.25">
      <c r="A110">
        <f t="shared" si="2"/>
        <v>1365</v>
      </c>
      <c r="B110" s="3">
        <f t="shared" si="3"/>
        <v>9.271278373912395E-7</v>
      </c>
    </row>
    <row r="111" spans="1:2" x14ac:dyDescent="0.25">
      <c r="A111">
        <f t="shared" si="2"/>
        <v>1380</v>
      </c>
      <c r="B111" s="3">
        <f t="shared" si="3"/>
        <v>9.3731605055324962E-7</v>
      </c>
    </row>
    <row r="112" spans="1:2" x14ac:dyDescent="0.25">
      <c r="A112">
        <f t="shared" si="2"/>
        <v>1395</v>
      </c>
      <c r="B112" s="3">
        <f t="shared" si="3"/>
        <v>9.4750426371525975E-7</v>
      </c>
    </row>
    <row r="113" spans="1:2" x14ac:dyDescent="0.25">
      <c r="A113">
        <f t="shared" si="2"/>
        <v>1410</v>
      </c>
      <c r="B113" s="3">
        <f t="shared" si="3"/>
        <v>9.5769247665522528E-7</v>
      </c>
    </row>
    <row r="114" spans="1:2" x14ac:dyDescent="0.25">
      <c r="A114">
        <f t="shared" si="2"/>
        <v>1425</v>
      </c>
      <c r="B114" s="3">
        <f t="shared" si="3"/>
        <v>9.678806895951908E-7</v>
      </c>
    </row>
    <row r="115" spans="1:2" x14ac:dyDescent="0.25">
      <c r="A115">
        <f t="shared" si="2"/>
        <v>1440</v>
      </c>
      <c r="B115" s="3">
        <f t="shared" si="3"/>
        <v>9.7806890242413402E-7</v>
      </c>
    </row>
    <row r="116" spans="1:2" x14ac:dyDescent="0.25">
      <c r="A116">
        <f t="shared" si="2"/>
        <v>1455</v>
      </c>
      <c r="B116" s="3">
        <f t="shared" si="3"/>
        <v>9.8825711514205494E-7</v>
      </c>
    </row>
    <row r="117" spans="1:2" x14ac:dyDescent="0.25">
      <c r="A117">
        <f t="shared" si="2"/>
        <v>1470</v>
      </c>
      <c r="B117" s="3">
        <f t="shared" si="3"/>
        <v>9.9844532763793126E-7</v>
      </c>
    </row>
    <row r="118" spans="1:2" x14ac:dyDescent="0.25">
      <c r="A118">
        <f t="shared" si="2"/>
        <v>1485</v>
      </c>
      <c r="B118" s="3">
        <f t="shared" si="3"/>
        <v>1.0086335401338076E-6</v>
      </c>
    </row>
    <row r="119" spans="1:2" x14ac:dyDescent="0.25">
      <c r="A119">
        <f t="shared" si="2"/>
        <v>1500</v>
      </c>
      <c r="B119" s="3">
        <f t="shared" si="3"/>
        <v>1.0188217525186616E-6</v>
      </c>
    </row>
    <row r="120" spans="1:2" x14ac:dyDescent="0.25">
      <c r="A120">
        <f t="shared" si="2"/>
        <v>1515</v>
      </c>
      <c r="B120" s="3">
        <f t="shared" si="3"/>
        <v>1.0290099649035156E-6</v>
      </c>
    </row>
    <row r="121" spans="1:2" x14ac:dyDescent="0.25">
      <c r="A121">
        <f t="shared" si="2"/>
        <v>1530</v>
      </c>
      <c r="B121" s="3">
        <f t="shared" si="3"/>
        <v>1.039198177066325E-6</v>
      </c>
    </row>
    <row r="122" spans="1:2" x14ac:dyDescent="0.25">
      <c r="A122">
        <f t="shared" si="2"/>
        <v>1545</v>
      </c>
      <c r="B122" s="3">
        <f t="shared" si="3"/>
        <v>1.0493863891181121E-6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EB93-A4CF-4BF0-B35F-AF93005AFB69}">
  <dimension ref="A1:C112"/>
  <sheetViews>
    <sheetView tabSelected="1" zoomScale="140" zoomScaleNormal="140" workbookViewId="0">
      <selection activeCell="B18" sqref="B18:B112"/>
    </sheetView>
  </sheetViews>
  <sheetFormatPr defaultRowHeight="15" x14ac:dyDescent="0.25"/>
  <cols>
    <col min="2" max="2" width="13.140625" bestFit="1" customWidth="1"/>
  </cols>
  <sheetData>
    <row r="1" spans="1:3" x14ac:dyDescent="0.25">
      <c r="A1" s="2" t="s">
        <v>0</v>
      </c>
    </row>
    <row r="2" spans="1:3" x14ac:dyDescent="0.25">
      <c r="A2" t="s">
        <v>1</v>
      </c>
      <c r="B2">
        <v>1000</v>
      </c>
      <c r="C2" t="s">
        <v>2</v>
      </c>
    </row>
    <row r="3" spans="1:3" x14ac:dyDescent="0.25">
      <c r="A3" t="s">
        <v>3</v>
      </c>
      <c r="B3">
        <v>8.3140000000000001</v>
      </c>
      <c r="C3" t="s">
        <v>4</v>
      </c>
    </row>
    <row r="4" spans="1:3" x14ac:dyDescent="0.25">
      <c r="A4" t="s">
        <v>5</v>
      </c>
      <c r="B4">
        <v>1</v>
      </c>
      <c r="C4" t="s">
        <v>6</v>
      </c>
    </row>
    <row r="5" spans="1:3" x14ac:dyDescent="0.25">
      <c r="B5">
        <f>B4*101325</f>
        <v>101325</v>
      </c>
      <c r="C5" t="s">
        <v>7</v>
      </c>
    </row>
    <row r="6" spans="1:3" x14ac:dyDescent="0.25">
      <c r="A6" t="s">
        <v>8</v>
      </c>
      <c r="B6">
        <v>25</v>
      </c>
      <c r="C6" t="s">
        <v>9</v>
      </c>
    </row>
    <row r="7" spans="1:3" x14ac:dyDescent="0.25">
      <c r="B7">
        <f>B6+273</f>
        <v>298</v>
      </c>
      <c r="C7" t="s">
        <v>10</v>
      </c>
    </row>
    <row r="8" spans="1:3" x14ac:dyDescent="0.25">
      <c r="A8" t="s">
        <v>17</v>
      </c>
      <c r="B8" s="1">
        <f>B5*B2/(B3*B7)</f>
        <v>40896.894217403162</v>
      </c>
      <c r="C8" t="s">
        <v>11</v>
      </c>
    </row>
    <row r="10" spans="1:3" x14ac:dyDescent="0.25">
      <c r="A10" t="s">
        <v>12</v>
      </c>
      <c r="B10">
        <v>0.1</v>
      </c>
      <c r="C10" t="s">
        <v>24</v>
      </c>
    </row>
    <row r="11" spans="1:3" x14ac:dyDescent="0.25">
      <c r="B11">
        <f>B10/3600</f>
        <v>2.7777777777777779E-5</v>
      </c>
      <c r="C11" t="s">
        <v>25</v>
      </c>
    </row>
    <row r="12" spans="1:3" x14ac:dyDescent="0.25">
      <c r="A12" t="s">
        <v>23</v>
      </c>
      <c r="C12">
        <v>10</v>
      </c>
    </row>
    <row r="13" spans="1:3" x14ac:dyDescent="0.25">
      <c r="A13" t="s">
        <v>14</v>
      </c>
      <c r="B13" s="1">
        <f>C12*B8</f>
        <v>408968.94217403163</v>
      </c>
      <c r="C13" t="s">
        <v>13</v>
      </c>
    </row>
    <row r="14" spans="1:3" x14ac:dyDescent="0.25">
      <c r="A14" t="s">
        <v>15</v>
      </c>
      <c r="B14" s="1">
        <f>B13+B11</f>
        <v>408968.94220180943</v>
      </c>
      <c r="C14" t="s">
        <v>16</v>
      </c>
    </row>
    <row r="15" spans="1:3" x14ac:dyDescent="0.25">
      <c r="A15" t="s">
        <v>19</v>
      </c>
      <c r="B15">
        <v>0.01</v>
      </c>
      <c r="C15" t="s">
        <v>20</v>
      </c>
    </row>
    <row r="16" spans="1:3" x14ac:dyDescent="0.25">
      <c r="A16" t="s">
        <v>21</v>
      </c>
      <c r="B16" t="s">
        <v>18</v>
      </c>
      <c r="C16" t="s">
        <v>22</v>
      </c>
    </row>
    <row r="17" spans="1:3" x14ac:dyDescent="0.25">
      <c r="A17">
        <v>0</v>
      </c>
      <c r="B17">
        <v>0</v>
      </c>
      <c r="C17">
        <f>A17*3600</f>
        <v>0</v>
      </c>
    </row>
    <row r="18" spans="1:3" x14ac:dyDescent="0.25">
      <c r="A18">
        <f>A17+$B$15</f>
        <v>0.01</v>
      </c>
      <c r="B18">
        <f>$B$10/$B$14*(1-EXP(-A18*$B$14/$B$8))*1000000</f>
        <v>2.3268901901902225E-2</v>
      </c>
      <c r="C18">
        <f t="shared" ref="C18:C29" si="0">A18*3600</f>
        <v>36</v>
      </c>
    </row>
    <row r="19" spans="1:3" x14ac:dyDescent="0.25">
      <c r="A19">
        <f t="shared" ref="A19:A29" si="1">A18+$B$15</f>
        <v>0.02</v>
      </c>
      <c r="B19">
        <f t="shared" ref="B19:B82" si="2">$B$10/$B$14*(1-EXP(-A19*$B$14/$B$8))*1000000</f>
        <v>4.4323475019208462E-2</v>
      </c>
      <c r="C19">
        <f t="shared" si="0"/>
        <v>72</v>
      </c>
    </row>
    <row r="20" spans="1:3" x14ac:dyDescent="0.25">
      <c r="A20">
        <f t="shared" si="1"/>
        <v>0.03</v>
      </c>
      <c r="B20">
        <f t="shared" si="2"/>
        <v>6.3374440596391746E-2</v>
      </c>
      <c r="C20">
        <f t="shared" si="0"/>
        <v>108</v>
      </c>
    </row>
    <row r="21" spans="1:3" x14ac:dyDescent="0.25">
      <c r="A21">
        <f t="shared" si="1"/>
        <v>0.04</v>
      </c>
      <c r="B21">
        <f t="shared" si="2"/>
        <v>8.0612467100225127E-2</v>
      </c>
      <c r="C21">
        <f t="shared" si="0"/>
        <v>144</v>
      </c>
    </row>
    <row r="22" spans="1:3" x14ac:dyDescent="0.25">
      <c r="A22">
        <f t="shared" si="1"/>
        <v>0.05</v>
      </c>
      <c r="B22">
        <f t="shared" si="2"/>
        <v>9.6210078493883258E-2</v>
      </c>
      <c r="C22">
        <f t="shared" si="0"/>
        <v>180</v>
      </c>
    </row>
    <row r="23" spans="1:3" x14ac:dyDescent="0.25">
      <c r="A23">
        <f t="shared" si="1"/>
        <v>6.0000000000000005E-2</v>
      </c>
      <c r="B23">
        <f t="shared" si="2"/>
        <v>0.11032338091475326</v>
      </c>
      <c r="C23">
        <f t="shared" si="0"/>
        <v>216.00000000000003</v>
      </c>
    </row>
    <row r="24" spans="1:3" x14ac:dyDescent="0.25">
      <c r="A24">
        <f t="shared" si="1"/>
        <v>7.0000000000000007E-2</v>
      </c>
      <c r="B24">
        <f t="shared" si="2"/>
        <v>0.12309362503712719</v>
      </c>
      <c r="C24">
        <f t="shared" si="0"/>
        <v>252.00000000000003</v>
      </c>
    </row>
    <row r="25" spans="1:3" x14ac:dyDescent="0.25">
      <c r="A25">
        <f t="shared" si="1"/>
        <v>0.08</v>
      </c>
      <c r="B25">
        <f t="shared" si="2"/>
        <v>0.13464861975642645</v>
      </c>
      <c r="C25">
        <f t="shared" si="0"/>
        <v>288</v>
      </c>
    </row>
    <row r="26" spans="1:3" x14ac:dyDescent="0.25">
      <c r="A26">
        <f t="shared" si="1"/>
        <v>0.09</v>
      </c>
      <c r="B26">
        <f t="shared" si="2"/>
        <v>0.1451040113435853</v>
      </c>
      <c r="C26">
        <f t="shared" si="0"/>
        <v>324</v>
      </c>
    </row>
    <row r="27" spans="1:3" x14ac:dyDescent="0.25">
      <c r="A27">
        <f t="shared" si="1"/>
        <v>9.9999999999999992E-2</v>
      </c>
      <c r="B27">
        <f t="shared" si="2"/>
        <v>0.15456444087180074</v>
      </c>
      <c r="C27">
        <f t="shared" si="0"/>
        <v>359.99999999999994</v>
      </c>
    </row>
    <row r="28" spans="1:3" x14ac:dyDescent="0.25">
      <c r="A28">
        <f t="shared" si="1"/>
        <v>0.10999999999999999</v>
      </c>
      <c r="B28">
        <f t="shared" si="2"/>
        <v>0.16312459149956421</v>
      </c>
      <c r="C28">
        <f t="shared" si="0"/>
        <v>395.99999999999994</v>
      </c>
    </row>
    <row r="29" spans="1:3" x14ac:dyDescent="0.25">
      <c r="A29">
        <f t="shared" si="1"/>
        <v>0.11999999999999998</v>
      </c>
      <c r="B29">
        <f t="shared" si="2"/>
        <v>0.17087013609153601</v>
      </c>
      <c r="C29">
        <f t="shared" si="0"/>
        <v>431.99999999999994</v>
      </c>
    </row>
    <row r="30" spans="1:3" x14ac:dyDescent="0.25">
      <c r="A30">
        <f t="shared" ref="A30:A93" si="3">A29+$B$15</f>
        <v>0.12999999999999998</v>
      </c>
      <c r="B30">
        <f t="shared" si="2"/>
        <v>0.17787859466137057</v>
      </c>
      <c r="C30">
        <f t="shared" ref="C30:C93" si="4">A30*3600</f>
        <v>467.99999999999994</v>
      </c>
    </row>
    <row r="31" spans="1:3" x14ac:dyDescent="0.25">
      <c r="A31">
        <f t="shared" si="3"/>
        <v>0.13999999999999999</v>
      </c>
      <c r="B31">
        <f t="shared" si="2"/>
        <v>0.18422011021806861</v>
      </c>
      <c r="C31">
        <f t="shared" si="4"/>
        <v>503.99999999999994</v>
      </c>
    </row>
    <row r="32" spans="1:3" x14ac:dyDescent="0.25">
      <c r="A32">
        <f t="shared" si="3"/>
        <v>0.15</v>
      </c>
      <c r="B32">
        <f t="shared" si="2"/>
        <v>0.18995815078078715</v>
      </c>
      <c r="C32">
        <f t="shared" si="4"/>
        <v>540</v>
      </c>
    </row>
    <row r="33" spans="1:3" x14ac:dyDescent="0.25">
      <c r="A33">
        <f t="shared" si="3"/>
        <v>0.16</v>
      </c>
      <c r="B33">
        <f t="shared" si="2"/>
        <v>0.1951501445881077</v>
      </c>
      <c r="C33">
        <f t="shared" si="4"/>
        <v>576</v>
      </c>
    </row>
    <row r="34" spans="1:3" x14ac:dyDescent="0.25">
      <c r="A34">
        <f t="shared" si="3"/>
        <v>0.17</v>
      </c>
      <c r="B34">
        <f t="shared" si="2"/>
        <v>0.19984805485915044</v>
      </c>
      <c r="C34">
        <f t="shared" si="4"/>
        <v>612</v>
      </c>
    </row>
    <row r="35" spans="1:3" x14ac:dyDescent="0.25">
      <c r="A35">
        <f t="shared" si="3"/>
        <v>0.18000000000000002</v>
      </c>
      <c r="B35">
        <f t="shared" si="2"/>
        <v>0.20409889985893648</v>
      </c>
      <c r="C35">
        <f t="shared" si="4"/>
        <v>648.00000000000011</v>
      </c>
    </row>
    <row r="36" spans="1:3" x14ac:dyDescent="0.25">
      <c r="A36">
        <f t="shared" si="3"/>
        <v>0.19000000000000003</v>
      </c>
      <c r="B36">
        <f t="shared" si="2"/>
        <v>0.20794522347298786</v>
      </c>
      <c r="C36">
        <f t="shared" si="4"/>
        <v>684.00000000000011</v>
      </c>
    </row>
    <row r="37" spans="1:3" x14ac:dyDescent="0.25">
      <c r="A37">
        <f t="shared" si="3"/>
        <v>0.20000000000000004</v>
      </c>
      <c r="B37">
        <f t="shared" si="2"/>
        <v>0.21142552100083314</v>
      </c>
      <c r="C37">
        <f t="shared" si="4"/>
        <v>720.00000000000011</v>
      </c>
    </row>
    <row r="38" spans="1:3" x14ac:dyDescent="0.25">
      <c r="A38">
        <f t="shared" si="3"/>
        <v>0.21000000000000005</v>
      </c>
      <c r="B38">
        <f t="shared" si="2"/>
        <v>0.21457462442990424</v>
      </c>
      <c r="C38">
        <f t="shared" si="4"/>
        <v>756.00000000000023</v>
      </c>
    </row>
    <row r="39" spans="1:3" x14ac:dyDescent="0.25">
      <c r="A39">
        <f t="shared" si="3"/>
        <v>0.22000000000000006</v>
      </c>
      <c r="B39">
        <f t="shared" si="2"/>
        <v>0.21742405104577378</v>
      </c>
      <c r="C39">
        <f t="shared" si="4"/>
        <v>792.00000000000023</v>
      </c>
    </row>
    <row r="40" spans="1:3" x14ac:dyDescent="0.25">
      <c r="A40">
        <f t="shared" si="3"/>
        <v>0.23000000000000007</v>
      </c>
      <c r="B40">
        <f t="shared" si="2"/>
        <v>0.22000231886774263</v>
      </c>
      <c r="C40">
        <f t="shared" si="4"/>
        <v>828.00000000000023</v>
      </c>
    </row>
    <row r="41" spans="1:3" x14ac:dyDescent="0.25">
      <c r="A41">
        <f t="shared" si="3"/>
        <v>0.24000000000000007</v>
      </c>
      <c r="B41">
        <f t="shared" si="2"/>
        <v>0.22233523206676226</v>
      </c>
      <c r="C41">
        <f t="shared" si="4"/>
        <v>864.00000000000023</v>
      </c>
    </row>
    <row r="42" spans="1:3" x14ac:dyDescent="0.25">
      <c r="A42">
        <f t="shared" si="3"/>
        <v>0.25000000000000006</v>
      </c>
      <c r="B42">
        <f t="shared" si="2"/>
        <v>0.22444613922225085</v>
      </c>
      <c r="C42">
        <f t="shared" si="4"/>
        <v>900.00000000000023</v>
      </c>
    </row>
    <row r="43" spans="1:3" x14ac:dyDescent="0.25">
      <c r="A43">
        <f t="shared" si="3"/>
        <v>0.26000000000000006</v>
      </c>
      <c r="B43">
        <f t="shared" si="2"/>
        <v>0.22635616700252378</v>
      </c>
      <c r="C43">
        <f t="shared" si="4"/>
        <v>936.00000000000023</v>
      </c>
    </row>
    <row r="44" spans="1:3" x14ac:dyDescent="0.25">
      <c r="A44">
        <f t="shared" si="3"/>
        <v>0.27000000000000007</v>
      </c>
      <c r="B44">
        <f t="shared" si="2"/>
        <v>0.22808443160759118</v>
      </c>
      <c r="C44">
        <f t="shared" si="4"/>
        <v>972.00000000000023</v>
      </c>
    </row>
    <row r="45" spans="1:3" x14ac:dyDescent="0.25">
      <c r="A45">
        <f t="shared" si="3"/>
        <v>0.28000000000000008</v>
      </c>
      <c r="B45">
        <f t="shared" si="2"/>
        <v>0.22964823009051266</v>
      </c>
      <c r="C45">
        <f t="shared" si="4"/>
        <v>1008.0000000000003</v>
      </c>
    </row>
    <row r="46" spans="1:3" x14ac:dyDescent="0.25">
      <c r="A46">
        <f t="shared" si="3"/>
        <v>0.29000000000000009</v>
      </c>
      <c r="B46">
        <f t="shared" si="2"/>
        <v>0.23106321347211828</v>
      </c>
      <c r="C46">
        <f t="shared" si="4"/>
        <v>1044.0000000000002</v>
      </c>
    </row>
    <row r="47" spans="1:3" x14ac:dyDescent="0.25">
      <c r="A47">
        <f t="shared" si="3"/>
        <v>0.3000000000000001</v>
      </c>
      <c r="B47">
        <f t="shared" si="2"/>
        <v>0.23234354338168542</v>
      </c>
      <c r="C47">
        <f t="shared" si="4"/>
        <v>1080.0000000000005</v>
      </c>
    </row>
    <row r="48" spans="1:3" x14ac:dyDescent="0.25">
      <c r="A48">
        <f t="shared" si="3"/>
        <v>0.31000000000000011</v>
      </c>
      <c r="B48">
        <f t="shared" si="2"/>
        <v>0.23350203379128451</v>
      </c>
      <c r="C48">
        <f t="shared" si="4"/>
        <v>1116.0000000000005</v>
      </c>
    </row>
    <row r="49" spans="1:3" x14ac:dyDescent="0.25">
      <c r="A49">
        <f t="shared" si="3"/>
        <v>0.32000000000000012</v>
      </c>
      <c r="B49">
        <f t="shared" si="2"/>
        <v>0.23455027926231839</v>
      </c>
      <c r="C49">
        <f t="shared" si="4"/>
        <v>1152.0000000000005</v>
      </c>
    </row>
    <row r="50" spans="1:3" x14ac:dyDescent="0.25">
      <c r="A50">
        <f t="shared" si="3"/>
        <v>0.33000000000000013</v>
      </c>
      <c r="B50">
        <f t="shared" si="2"/>
        <v>0.23549877098779018</v>
      </c>
      <c r="C50">
        <f t="shared" si="4"/>
        <v>1188.0000000000005</v>
      </c>
    </row>
    <row r="51" spans="1:3" x14ac:dyDescent="0.25">
      <c r="A51">
        <f t="shared" si="3"/>
        <v>0.34000000000000014</v>
      </c>
      <c r="B51">
        <f t="shared" si="2"/>
        <v>0.23635700179168873</v>
      </c>
      <c r="C51">
        <f t="shared" si="4"/>
        <v>1224.0000000000005</v>
      </c>
    </row>
    <row r="52" spans="1:3" x14ac:dyDescent="0.25">
      <c r="A52">
        <f t="shared" si="3"/>
        <v>0.35000000000000014</v>
      </c>
      <c r="B52">
        <f t="shared" si="2"/>
        <v>0.23713356113636191</v>
      </c>
      <c r="C52">
        <f t="shared" si="4"/>
        <v>1260.0000000000005</v>
      </c>
    </row>
    <row r="53" spans="1:3" x14ac:dyDescent="0.25">
      <c r="A53">
        <f t="shared" si="3"/>
        <v>0.36000000000000015</v>
      </c>
      <c r="B53">
        <f t="shared" si="2"/>
        <v>0.23783622108874292</v>
      </c>
      <c r="C53">
        <f t="shared" si="4"/>
        <v>1296.0000000000005</v>
      </c>
    </row>
    <row r="54" spans="1:3" x14ac:dyDescent="0.25">
      <c r="A54">
        <f t="shared" si="3"/>
        <v>0.37000000000000016</v>
      </c>
      <c r="B54">
        <f t="shared" si="2"/>
        <v>0.23847201410580832</v>
      </c>
      <c r="C54">
        <f t="shared" si="4"/>
        <v>1332.0000000000007</v>
      </c>
    </row>
    <row r="55" spans="1:3" x14ac:dyDescent="0.25">
      <c r="A55">
        <f t="shared" si="3"/>
        <v>0.38000000000000017</v>
      </c>
      <c r="B55">
        <f t="shared" si="2"/>
        <v>0.23904730341777117</v>
      </c>
      <c r="C55">
        <f t="shared" si="4"/>
        <v>1368.0000000000007</v>
      </c>
    </row>
    <row r="56" spans="1:3" x14ac:dyDescent="0.25">
      <c r="A56">
        <f t="shared" si="3"/>
        <v>0.39000000000000018</v>
      </c>
      <c r="B56">
        <f t="shared" si="2"/>
        <v>0.23956784671342773</v>
      </c>
      <c r="C56">
        <f t="shared" si="4"/>
        <v>1404.0000000000007</v>
      </c>
    </row>
    <row r="57" spans="1:3" x14ac:dyDescent="0.25">
      <c r="A57">
        <f t="shared" si="3"/>
        <v>0.40000000000000019</v>
      </c>
      <c r="B57">
        <f t="shared" si="2"/>
        <v>0.24003885376504241</v>
      </c>
      <c r="C57">
        <f t="shared" si="4"/>
        <v>1440.0000000000007</v>
      </c>
    </row>
    <row r="58" spans="1:3" x14ac:dyDescent="0.25">
      <c r="A58">
        <f t="shared" si="3"/>
        <v>0.4100000000000002</v>
      </c>
      <c r="B58">
        <f t="shared" si="2"/>
        <v>0.24046503856949919</v>
      </c>
      <c r="C58">
        <f t="shared" si="4"/>
        <v>1476.0000000000007</v>
      </c>
    </row>
    <row r="59" spans="1:3" x14ac:dyDescent="0.25">
      <c r="A59">
        <f t="shared" si="3"/>
        <v>0.42000000000000021</v>
      </c>
      <c r="B59">
        <f t="shared" si="2"/>
        <v>0.24085066652756751</v>
      </c>
      <c r="C59">
        <f t="shared" si="4"/>
        <v>1512.0000000000007</v>
      </c>
    </row>
    <row r="60" spans="1:3" x14ac:dyDescent="0.25">
      <c r="A60">
        <f t="shared" si="3"/>
        <v>0.43000000000000022</v>
      </c>
      <c r="B60">
        <f t="shared" si="2"/>
        <v>0.24119959713346606</v>
      </c>
      <c r="C60">
        <f t="shared" si="4"/>
        <v>1548.0000000000007</v>
      </c>
    </row>
    <row r="61" spans="1:3" x14ac:dyDescent="0.25">
      <c r="A61">
        <f t="shared" si="3"/>
        <v>0.44000000000000022</v>
      </c>
      <c r="B61">
        <f t="shared" si="2"/>
        <v>0.24151532260197894</v>
      </c>
      <c r="C61">
        <f t="shared" si="4"/>
        <v>1584.0000000000009</v>
      </c>
    </row>
    <row r="62" spans="1:3" x14ac:dyDescent="0.25">
      <c r="A62">
        <f t="shared" si="3"/>
        <v>0.45000000000000023</v>
      </c>
      <c r="B62">
        <f t="shared" si="2"/>
        <v>0.24180100281971437</v>
      </c>
      <c r="C62">
        <f t="shared" si="4"/>
        <v>1620.0000000000009</v>
      </c>
    </row>
    <row r="63" spans="1:3" x14ac:dyDescent="0.25">
      <c r="A63">
        <f t="shared" si="3"/>
        <v>0.46000000000000024</v>
      </c>
      <c r="B63">
        <f t="shared" si="2"/>
        <v>0.24205949697031232</v>
      </c>
      <c r="C63">
        <f t="shared" si="4"/>
        <v>1656.0000000000009</v>
      </c>
    </row>
    <row r="64" spans="1:3" x14ac:dyDescent="0.25">
      <c r="A64">
        <f t="shared" si="3"/>
        <v>0.47000000000000025</v>
      </c>
      <c r="B64">
        <f t="shared" si="2"/>
        <v>0.24229339215011517</v>
      </c>
      <c r="C64">
        <f t="shared" si="4"/>
        <v>1692.0000000000009</v>
      </c>
    </row>
    <row r="65" spans="1:3" x14ac:dyDescent="0.25">
      <c r="A65">
        <f t="shared" si="3"/>
        <v>0.48000000000000026</v>
      </c>
      <c r="B65">
        <f t="shared" si="2"/>
        <v>0.24250502926069756</v>
      </c>
      <c r="C65">
        <f t="shared" si="4"/>
        <v>1728.0000000000009</v>
      </c>
    </row>
    <row r="66" spans="1:3" x14ac:dyDescent="0.25">
      <c r="A66">
        <f t="shared" si="3"/>
        <v>0.49000000000000027</v>
      </c>
      <c r="B66">
        <f t="shared" si="2"/>
        <v>0.24269652643739625</v>
      </c>
      <c r="C66">
        <f t="shared" si="4"/>
        <v>1764.0000000000009</v>
      </c>
    </row>
    <row r="67" spans="1:3" x14ac:dyDescent="0.25">
      <c r="A67">
        <f t="shared" si="3"/>
        <v>0.50000000000000022</v>
      </c>
      <c r="B67">
        <f t="shared" si="2"/>
        <v>0.24286980024832028</v>
      </c>
      <c r="C67">
        <f t="shared" si="4"/>
        <v>1800.0000000000009</v>
      </c>
    </row>
    <row r="68" spans="1:3" x14ac:dyDescent="0.25">
      <c r="A68">
        <f t="shared" si="3"/>
        <v>0.51000000000000023</v>
      </c>
      <c r="B68">
        <f t="shared" si="2"/>
        <v>0.24302658487600895</v>
      </c>
      <c r="C68">
        <f t="shared" si="4"/>
        <v>1836.0000000000009</v>
      </c>
    </row>
    <row r="69" spans="1:3" x14ac:dyDescent="0.25">
      <c r="A69">
        <f t="shared" si="3"/>
        <v>0.52000000000000024</v>
      </c>
      <c r="B69">
        <f t="shared" si="2"/>
        <v>0.24316844947371358</v>
      </c>
      <c r="C69">
        <f t="shared" si="4"/>
        <v>1872.0000000000009</v>
      </c>
    </row>
    <row r="70" spans="1:3" x14ac:dyDescent="0.25">
      <c r="A70">
        <f t="shared" si="3"/>
        <v>0.53000000000000025</v>
      </c>
      <c r="B70">
        <f t="shared" si="2"/>
        <v>0.24329681387001045</v>
      </c>
      <c r="C70">
        <f t="shared" si="4"/>
        <v>1908.0000000000009</v>
      </c>
    </row>
    <row r="71" spans="1:3" x14ac:dyDescent="0.25">
      <c r="A71">
        <f t="shared" si="3"/>
        <v>0.54000000000000026</v>
      </c>
      <c r="B71">
        <f t="shared" si="2"/>
        <v>0.24341296277892263</v>
      </c>
      <c r="C71">
        <f t="shared" si="4"/>
        <v>1944.0000000000009</v>
      </c>
    </row>
    <row r="72" spans="1:3" x14ac:dyDescent="0.25">
      <c r="A72">
        <f t="shared" si="3"/>
        <v>0.55000000000000027</v>
      </c>
      <c r="B72">
        <f t="shared" si="2"/>
        <v>0.24351805865776974</v>
      </c>
      <c r="C72">
        <f t="shared" si="4"/>
        <v>1980.0000000000009</v>
      </c>
    </row>
    <row r="73" spans="1:3" x14ac:dyDescent="0.25">
      <c r="A73">
        <f t="shared" si="3"/>
        <v>0.56000000000000028</v>
      </c>
      <c r="B73">
        <f t="shared" si="2"/>
        <v>0.24361315334143135</v>
      </c>
      <c r="C73">
        <f t="shared" si="4"/>
        <v>2016.0000000000009</v>
      </c>
    </row>
    <row r="74" spans="1:3" x14ac:dyDescent="0.25">
      <c r="A74">
        <f t="shared" si="3"/>
        <v>0.57000000000000028</v>
      </c>
      <c r="B74">
        <f t="shared" si="2"/>
        <v>0.24369919856946407</v>
      </c>
      <c r="C74">
        <f t="shared" si="4"/>
        <v>2052.0000000000009</v>
      </c>
    </row>
    <row r="75" spans="1:3" x14ac:dyDescent="0.25">
      <c r="A75">
        <f t="shared" si="3"/>
        <v>0.58000000000000029</v>
      </c>
      <c r="B75">
        <f t="shared" si="2"/>
        <v>0.24377705551143097</v>
      </c>
      <c r="C75">
        <f t="shared" si="4"/>
        <v>2088.0000000000009</v>
      </c>
    </row>
    <row r="76" spans="1:3" x14ac:dyDescent="0.25">
      <c r="A76">
        <f t="shared" si="3"/>
        <v>0.5900000000000003</v>
      </c>
      <c r="B76">
        <f t="shared" si="2"/>
        <v>0.24384750338577602</v>
      </c>
      <c r="C76">
        <f t="shared" si="4"/>
        <v>2124.0000000000009</v>
      </c>
    </row>
    <row r="77" spans="1:3" x14ac:dyDescent="0.25">
      <c r="A77">
        <f t="shared" si="3"/>
        <v>0.60000000000000031</v>
      </c>
      <c r="B77">
        <f t="shared" si="2"/>
        <v>0.24391124725850408</v>
      </c>
      <c r="C77">
        <f t="shared" si="4"/>
        <v>2160.0000000000009</v>
      </c>
    </row>
    <row r="78" spans="1:3" x14ac:dyDescent="0.25">
      <c r="A78">
        <f t="shared" si="3"/>
        <v>0.61000000000000032</v>
      </c>
      <c r="B78">
        <f t="shared" si="2"/>
        <v>0.24396892509971854</v>
      </c>
      <c r="C78">
        <f t="shared" si="4"/>
        <v>2196.0000000000014</v>
      </c>
    </row>
    <row r="79" spans="1:3" x14ac:dyDescent="0.25">
      <c r="A79">
        <f t="shared" si="3"/>
        <v>0.62000000000000033</v>
      </c>
      <c r="B79">
        <f t="shared" si="2"/>
        <v>0.24402111416864056</v>
      </c>
      <c r="C79">
        <f t="shared" si="4"/>
        <v>2232.0000000000014</v>
      </c>
    </row>
    <row r="80" spans="1:3" x14ac:dyDescent="0.25">
      <c r="A80">
        <f t="shared" si="3"/>
        <v>0.63000000000000034</v>
      </c>
      <c r="B80">
        <f t="shared" si="2"/>
        <v>0.24406833679101336</v>
      </c>
      <c r="C80">
        <f t="shared" si="4"/>
        <v>2268.0000000000014</v>
      </c>
    </row>
    <row r="81" spans="1:3" x14ac:dyDescent="0.25">
      <c r="A81">
        <f t="shared" si="3"/>
        <v>0.64000000000000035</v>
      </c>
      <c r="B81">
        <f t="shared" si="2"/>
        <v>0.24411106558671375</v>
      </c>
      <c r="C81">
        <f t="shared" si="4"/>
        <v>2304.0000000000014</v>
      </c>
    </row>
    <row r="82" spans="1:3" x14ac:dyDescent="0.25">
      <c r="A82">
        <f t="shared" si="3"/>
        <v>0.65000000000000036</v>
      </c>
      <c r="B82">
        <f t="shared" si="2"/>
        <v>0.24414972819989081</v>
      </c>
      <c r="C82">
        <f t="shared" si="4"/>
        <v>2340.0000000000014</v>
      </c>
    </row>
    <row r="83" spans="1:3" x14ac:dyDescent="0.25">
      <c r="A83">
        <f t="shared" si="3"/>
        <v>0.66000000000000036</v>
      </c>
      <c r="B83">
        <f t="shared" ref="B83:B112" si="5">$B$10/$B$14*(1-EXP(-A83*$B$14/$B$8))*1000000</f>
        <v>0.24418471157897226</v>
      </c>
      <c r="C83">
        <f t="shared" si="4"/>
        <v>2376.0000000000014</v>
      </c>
    </row>
    <row r="84" spans="1:3" x14ac:dyDescent="0.25">
      <c r="A84">
        <f t="shared" si="3"/>
        <v>0.67000000000000037</v>
      </c>
      <c r="B84">
        <f t="shared" si="5"/>
        <v>0.24421636584937426</v>
      </c>
      <c r="C84">
        <f t="shared" si="4"/>
        <v>2412.0000000000014</v>
      </c>
    </row>
    <row r="85" spans="1:3" x14ac:dyDescent="0.25">
      <c r="A85">
        <f t="shared" si="3"/>
        <v>0.68000000000000038</v>
      </c>
      <c r="B85">
        <f t="shared" si="5"/>
        <v>0.24424500781767439</v>
      </c>
      <c r="C85">
        <f t="shared" si="4"/>
        <v>2448.0000000000014</v>
      </c>
    </row>
    <row r="86" spans="1:3" x14ac:dyDescent="0.25">
      <c r="A86">
        <f t="shared" si="3"/>
        <v>0.69000000000000039</v>
      </c>
      <c r="B86">
        <f t="shared" si="5"/>
        <v>0.24427092414231844</v>
      </c>
      <c r="C86">
        <f t="shared" si="4"/>
        <v>2484.0000000000014</v>
      </c>
    </row>
    <row r="87" spans="1:3" x14ac:dyDescent="0.25">
      <c r="A87">
        <f t="shared" si="3"/>
        <v>0.7000000000000004</v>
      </c>
      <c r="B87">
        <f t="shared" si="5"/>
        <v>0.24429437420259414</v>
      </c>
      <c r="C87">
        <f t="shared" si="4"/>
        <v>2520.0000000000014</v>
      </c>
    </row>
    <row r="88" spans="1:3" x14ac:dyDescent="0.25">
      <c r="A88">
        <f t="shared" si="3"/>
        <v>0.71000000000000041</v>
      </c>
      <c r="B88">
        <f t="shared" si="5"/>
        <v>0.24431559269458661</v>
      </c>
      <c r="C88">
        <f t="shared" si="4"/>
        <v>2556.0000000000014</v>
      </c>
    </row>
    <row r="89" spans="1:3" x14ac:dyDescent="0.25">
      <c r="A89">
        <f t="shared" si="3"/>
        <v>0.72000000000000042</v>
      </c>
      <c r="B89">
        <f t="shared" si="5"/>
        <v>0.24433479198009561</v>
      </c>
      <c r="C89">
        <f t="shared" si="4"/>
        <v>2592.0000000000014</v>
      </c>
    </row>
    <row r="90" spans="1:3" x14ac:dyDescent="0.25">
      <c r="A90">
        <f t="shared" si="3"/>
        <v>0.73000000000000043</v>
      </c>
      <c r="B90">
        <f t="shared" si="5"/>
        <v>0.24435216421202358</v>
      </c>
      <c r="C90">
        <f t="shared" si="4"/>
        <v>2628.0000000000014</v>
      </c>
    </row>
    <row r="91" spans="1:3" x14ac:dyDescent="0.25">
      <c r="A91">
        <f t="shared" si="3"/>
        <v>0.74000000000000044</v>
      </c>
      <c r="B91">
        <f t="shared" si="5"/>
        <v>0.24436788325750672</v>
      </c>
      <c r="C91">
        <f t="shared" si="4"/>
        <v>2664.0000000000014</v>
      </c>
    </row>
    <row r="92" spans="1:3" x14ac:dyDescent="0.25">
      <c r="A92">
        <f t="shared" si="3"/>
        <v>0.75000000000000044</v>
      </c>
      <c r="B92">
        <f t="shared" si="5"/>
        <v>0.24438210643803557</v>
      </c>
      <c r="C92">
        <f t="shared" si="4"/>
        <v>2700.0000000000018</v>
      </c>
    </row>
    <row r="93" spans="1:3" x14ac:dyDescent="0.25">
      <c r="A93">
        <f t="shared" si="3"/>
        <v>0.76000000000000045</v>
      </c>
      <c r="B93">
        <f t="shared" si="5"/>
        <v>0.24439497610398148</v>
      </c>
      <c r="C93">
        <f t="shared" si="4"/>
        <v>2736.0000000000018</v>
      </c>
    </row>
    <row r="94" spans="1:3" x14ac:dyDescent="0.25">
      <c r="A94">
        <f t="shared" ref="A94:A112" si="6">A93+$B$15</f>
        <v>0.77000000000000046</v>
      </c>
      <c r="B94">
        <f t="shared" si="5"/>
        <v>0.24440662105928682</v>
      </c>
      <c r="C94">
        <f t="shared" ref="C94:C112" si="7">A94*3600</f>
        <v>2772.0000000000018</v>
      </c>
    </row>
    <row r="95" spans="1:3" x14ac:dyDescent="0.25">
      <c r="A95">
        <f t="shared" si="6"/>
        <v>0.78000000000000047</v>
      </c>
      <c r="B95">
        <f t="shared" si="5"/>
        <v>0.24441715785057844</v>
      </c>
      <c r="C95">
        <f t="shared" si="7"/>
        <v>2808.0000000000018</v>
      </c>
    </row>
    <row r="96" spans="1:3" x14ac:dyDescent="0.25">
      <c r="A96">
        <f t="shared" si="6"/>
        <v>0.79000000000000048</v>
      </c>
      <c r="B96">
        <f t="shared" si="5"/>
        <v>0.24442669193360506</v>
      </c>
      <c r="C96">
        <f t="shared" si="7"/>
        <v>2844.0000000000018</v>
      </c>
    </row>
    <row r="97" spans="1:3" x14ac:dyDescent="0.25">
      <c r="A97">
        <f t="shared" si="6"/>
        <v>0.80000000000000049</v>
      </c>
      <c r="B97">
        <f t="shared" si="5"/>
        <v>0.24443531872867411</v>
      </c>
      <c r="C97">
        <f t="shared" si="7"/>
        <v>2880.0000000000018</v>
      </c>
    </row>
    <row r="98" spans="1:3" x14ac:dyDescent="0.25">
      <c r="A98">
        <f t="shared" si="6"/>
        <v>0.8100000000000005</v>
      </c>
      <c r="B98">
        <f t="shared" si="5"/>
        <v>0.24444312457565029</v>
      </c>
      <c r="C98">
        <f t="shared" si="7"/>
        <v>2916.0000000000018</v>
      </c>
    </row>
    <row r="99" spans="1:3" x14ac:dyDescent="0.25">
      <c r="A99">
        <f t="shared" si="6"/>
        <v>0.82000000000000051</v>
      </c>
      <c r="B99">
        <f t="shared" si="5"/>
        <v>0.24445018759807374</v>
      </c>
      <c r="C99">
        <f t="shared" si="7"/>
        <v>2952.0000000000018</v>
      </c>
    </row>
    <row r="100" spans="1:3" x14ac:dyDescent="0.25">
      <c r="A100">
        <f t="shared" si="6"/>
        <v>0.83000000000000052</v>
      </c>
      <c r="B100">
        <f t="shared" si="5"/>
        <v>0.2444565784850469</v>
      </c>
      <c r="C100">
        <f t="shared" si="7"/>
        <v>2988.0000000000018</v>
      </c>
    </row>
    <row r="101" spans="1:3" x14ac:dyDescent="0.25">
      <c r="A101">
        <f t="shared" si="6"/>
        <v>0.84000000000000052</v>
      </c>
      <c r="B101">
        <f t="shared" si="5"/>
        <v>0.24446236119871456</v>
      </c>
      <c r="C101">
        <f t="shared" si="7"/>
        <v>3024.0000000000018</v>
      </c>
    </row>
    <row r="102" spans="1:3" x14ac:dyDescent="0.25">
      <c r="A102">
        <f t="shared" si="6"/>
        <v>0.85000000000000053</v>
      </c>
      <c r="B102">
        <f t="shared" si="5"/>
        <v>0.24446759361441883</v>
      </c>
      <c r="C102">
        <f t="shared" si="7"/>
        <v>3060.0000000000018</v>
      </c>
    </row>
    <row r="103" spans="1:3" x14ac:dyDescent="0.25">
      <c r="A103">
        <f t="shared" si="6"/>
        <v>0.86000000000000054</v>
      </c>
      <c r="B103">
        <f t="shared" si="5"/>
        <v>0.2444723280999348</v>
      </c>
      <c r="C103">
        <f t="shared" si="7"/>
        <v>3096.0000000000018</v>
      </c>
    </row>
    <row r="104" spans="1:3" x14ac:dyDescent="0.25">
      <c r="A104">
        <f t="shared" si="6"/>
        <v>0.87000000000000055</v>
      </c>
      <c r="B104">
        <f t="shared" si="5"/>
        <v>0.24447661203958468</v>
      </c>
      <c r="C104">
        <f t="shared" si="7"/>
        <v>3132.0000000000018</v>
      </c>
    </row>
    <row r="105" spans="1:3" x14ac:dyDescent="0.25">
      <c r="A105">
        <f t="shared" si="6"/>
        <v>0.88000000000000056</v>
      </c>
      <c r="B105">
        <f t="shared" si="5"/>
        <v>0.24448048830847655</v>
      </c>
      <c r="C105">
        <f t="shared" si="7"/>
        <v>3168.0000000000018</v>
      </c>
    </row>
    <row r="106" spans="1:3" x14ac:dyDescent="0.25">
      <c r="A106">
        <f t="shared" si="6"/>
        <v>0.89000000000000057</v>
      </c>
      <c r="B106">
        <f t="shared" si="5"/>
        <v>0.24448399570161217</v>
      </c>
      <c r="C106">
        <f t="shared" si="7"/>
        <v>3204.0000000000018</v>
      </c>
    </row>
    <row r="107" spans="1:3" x14ac:dyDescent="0.25">
      <c r="A107">
        <f t="shared" si="6"/>
        <v>0.90000000000000058</v>
      </c>
      <c r="B107">
        <f t="shared" si="5"/>
        <v>0.24448716932216108</v>
      </c>
      <c r="C107">
        <f t="shared" si="7"/>
        <v>3240.0000000000023</v>
      </c>
    </row>
    <row r="108" spans="1:3" x14ac:dyDescent="0.25">
      <c r="A108">
        <f t="shared" si="6"/>
        <v>0.91000000000000059</v>
      </c>
      <c r="B108">
        <f t="shared" si="5"/>
        <v>0.24449004093278431</v>
      </c>
      <c r="C108">
        <f t="shared" si="7"/>
        <v>3276.0000000000023</v>
      </c>
    </row>
    <row r="109" spans="1:3" x14ac:dyDescent="0.25">
      <c r="A109">
        <f t="shared" si="6"/>
        <v>0.9200000000000006</v>
      </c>
      <c r="B109">
        <f t="shared" si="5"/>
        <v>0.2444926392735263</v>
      </c>
      <c r="C109">
        <f t="shared" si="7"/>
        <v>3312.0000000000023</v>
      </c>
    </row>
    <row r="110" spans="1:3" x14ac:dyDescent="0.25">
      <c r="A110">
        <f t="shared" si="6"/>
        <v>0.9300000000000006</v>
      </c>
      <c r="B110">
        <f t="shared" si="5"/>
        <v>0.24449499034945438</v>
      </c>
      <c r="C110">
        <f t="shared" si="7"/>
        <v>3348.0000000000023</v>
      </c>
    </row>
    <row r="111" spans="1:3" x14ac:dyDescent="0.25">
      <c r="A111">
        <f t="shared" si="6"/>
        <v>0.94000000000000061</v>
      </c>
      <c r="B111">
        <f t="shared" si="5"/>
        <v>0.24449711769092675</v>
      </c>
      <c r="C111">
        <f t="shared" si="7"/>
        <v>3384.0000000000023</v>
      </c>
    </row>
    <row r="112" spans="1:3" x14ac:dyDescent="0.25">
      <c r="A112">
        <f t="shared" si="6"/>
        <v>0.95000000000000062</v>
      </c>
      <c r="B112">
        <f t="shared" si="5"/>
        <v>0.24449904258909194</v>
      </c>
      <c r="C112">
        <f t="shared" si="7"/>
        <v>3420.0000000000023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1</vt:lpstr>
      <vt:lpstr>Part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2020-09-04T18:13:19Z</dcterms:created>
  <dcterms:modified xsi:type="dcterms:W3CDTF">2022-09-07T17:42:20Z</dcterms:modified>
</cp:coreProperties>
</file>