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ww\classes\273\Classes\"/>
    </mc:Choice>
  </mc:AlternateContent>
  <xr:revisionPtr revIDLastSave="0" documentId="8_{AD850D4B-194B-4EEF-8F6A-C5C8067B97CA}" xr6:coauthVersionLast="45" xr6:coauthVersionMax="45" xr10:uidLastSave="{00000000-0000-0000-0000-000000000000}"/>
  <bookViews>
    <workbookView xWindow="-120" yWindow="-120" windowWidth="18045" windowHeight="15600" xr2:uid="{00000000-000D-0000-FFFF-FFFF00000000}"/>
  </bookViews>
  <sheets>
    <sheet name="Path approach" sheetId="4" r:id="rId1"/>
    <sheet name="H_f Approach" sheetId="2" r:id="rId2"/>
    <sheet name="Del Cp Approach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2" l="1"/>
  <c r="C22" i="2"/>
  <c r="B18" i="2"/>
  <c r="B22" i="4"/>
  <c r="B16" i="4"/>
  <c r="J11" i="2" l="1"/>
  <c r="J12" i="2"/>
  <c r="J10" i="2"/>
  <c r="B17" i="4"/>
  <c r="G17" i="4" s="1"/>
  <c r="G16" i="4"/>
  <c r="B20" i="4"/>
  <c r="G20" i="4" s="1"/>
  <c r="C15" i="1" l="1"/>
  <c r="D15" i="1"/>
  <c r="E15" i="1"/>
  <c r="B15" i="1"/>
  <c r="C16" i="1" l="1"/>
  <c r="D20" i="1" s="1"/>
  <c r="B20" i="2" l="1"/>
  <c r="B19" i="2"/>
</calcChain>
</file>

<file path=xl/sharedStrings.xml><?xml version="1.0" encoding="utf-8"?>
<sst xmlns="http://schemas.openxmlformats.org/spreadsheetml/2006/main" count="111" uniqueCount="46">
  <si>
    <t>Example: Find Heat of Reaction at a Different Temperature</t>
  </si>
  <si>
    <t>Wanted: Heat of Rxn at 1200 C</t>
  </si>
  <si>
    <t>CO + 1/2 O2 ==&gt; CO2</t>
  </si>
  <si>
    <t>DelH_c=</t>
  </si>
  <si>
    <t>kJ/gmol</t>
  </si>
  <si>
    <t>Heat capacities</t>
  </si>
  <si>
    <t>a</t>
  </si>
  <si>
    <t>b</t>
  </si>
  <si>
    <t>c</t>
  </si>
  <si>
    <t>d</t>
  </si>
  <si>
    <t>T</t>
  </si>
  <si>
    <t>form</t>
  </si>
  <si>
    <t>CO</t>
  </si>
  <si>
    <t>O2</t>
  </si>
  <si>
    <t>CO2</t>
  </si>
  <si>
    <t>C</t>
  </si>
  <si>
    <t>Basis: 1 gmol of CO</t>
  </si>
  <si>
    <t>DelH at</t>
  </si>
  <si>
    <t>at</t>
  </si>
  <si>
    <t>DelH_f</t>
  </si>
  <si>
    <t>Del Cp =</t>
  </si>
  <si>
    <t>Alternate Approach:</t>
  </si>
  <si>
    <t>Calculate H of products vs. H of reactants</t>
  </si>
  <si>
    <t>H at 1200 C</t>
  </si>
  <si>
    <t>DelH_r at 1200 C =</t>
  </si>
  <si>
    <t>Stoich Coeff</t>
  </si>
  <si>
    <t xml:space="preserve">Del Cp = </t>
  </si>
  <si>
    <t>sum(vi*ai)</t>
  </si>
  <si>
    <t>sum(vi*bi)</t>
  </si>
  <si>
    <t>etc.</t>
  </si>
  <si>
    <r>
      <rPr>
        <sz val="10"/>
        <color rgb="FF00B050"/>
        <rFont val="Symbol"/>
        <family val="1"/>
        <charset val="2"/>
      </rPr>
      <t>D</t>
    </r>
    <r>
      <rPr>
        <sz val="14"/>
        <color rgb="FF00B050"/>
        <rFont val="Arial"/>
        <family val="2"/>
      </rPr>
      <t>C</t>
    </r>
    <r>
      <rPr>
        <vertAlign val="subscript"/>
        <sz val="14"/>
        <color rgb="FF00B050"/>
        <rFont val="Arial"/>
        <family val="2"/>
      </rPr>
      <t>p</t>
    </r>
    <r>
      <rPr>
        <sz val="14"/>
        <color rgb="FF00B050"/>
        <rFont val="Arial"/>
        <family val="2"/>
      </rPr>
      <t xml:space="preserve"> approach</t>
    </r>
  </si>
  <si>
    <t>a'</t>
  </si>
  <si>
    <t>b'</t>
  </si>
  <si>
    <t>c'</t>
  </si>
  <si>
    <t>d'</t>
  </si>
  <si>
    <t>DelHr at 25 C=</t>
  </si>
  <si>
    <t>exothermic</t>
  </si>
  <si>
    <t>Integrate heat capacities for reactants</t>
  </si>
  <si>
    <t>T=</t>
  </si>
  <si>
    <t>Integrate heat capacities for products</t>
  </si>
  <si>
    <t>kJ/mol</t>
  </si>
  <si>
    <t>moles</t>
  </si>
  <si>
    <t>Delta H =</t>
  </si>
  <si>
    <t>n_i * Int Cp</t>
  </si>
  <si>
    <t>Moles</t>
  </si>
  <si>
    <t>Path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</si>
</sst>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rgb="FF00B050"/>
      <name val="Arial"/>
      <family val="2"/>
    </font>
    <font>
      <sz val="10"/>
      <color rgb="FF00B050"/>
      <name val="Symbol"/>
      <family val="1"/>
      <charset val="2"/>
    </font>
    <font>
      <sz val="14"/>
      <color rgb="FF00B050"/>
      <name val="Arial"/>
      <family val="2"/>
    </font>
    <font>
      <vertAlign val="subscript"/>
      <sz val="14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1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2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11" fontId="0" fillId="3" borderId="0" xfId="0" applyNumberFormat="1" applyFill="1"/>
    <xf numFmtId="0" fontId="0" fillId="3" borderId="0" xfId="0" applyNumberFormat="1" applyFill="1"/>
    <xf numFmtId="0" fontId="0" fillId="0" borderId="0" xfId="0" applyNumberFormat="1" applyFill="1"/>
    <xf numFmtId="0" fontId="0" fillId="3" borderId="0" xfId="0" applyFill="1"/>
    <xf numFmtId="0" fontId="10" fillId="0" borderId="0" xfId="0" applyFont="1"/>
    <xf numFmtId="0" fontId="6" fillId="0" borderId="0" xfId="0" applyFont="1" applyAlignment="1">
      <alignment horizontal="right"/>
    </xf>
    <xf numFmtId="11" fontId="6" fillId="0" borderId="0" xfId="0" applyNumberFormat="1" applyFont="1"/>
    <xf numFmtId="0" fontId="5" fillId="3" borderId="0" xfId="0" applyFont="1" applyFill="1"/>
    <xf numFmtId="0" fontId="1" fillId="0" borderId="0" xfId="0" applyNumberFormat="1" applyFont="1"/>
    <xf numFmtId="2" fontId="0" fillId="0" borderId="0" xfId="0" applyNumberFormat="1" applyFill="1"/>
    <xf numFmtId="0" fontId="0" fillId="0" borderId="0" xfId="0" applyFill="1"/>
    <xf numFmtId="164" fontId="0" fillId="2" borderId="0" xfId="0" applyNumberFormat="1" applyFill="1"/>
    <xf numFmtId="11" fontId="5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558800</xdr:colOff>
      <xdr:row>13</xdr:row>
      <xdr:rowOff>92075</xdr:rowOff>
    </xdr:from>
    <xdr:ext cx="648575" cy="3955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2451100" y="2212975"/>
              <a:ext cx="648575" cy="395558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200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25</m:t>
                        </m:r>
                      </m:sup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𝑑𝑇</m:t>
                        </m:r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451100" y="2212975"/>
              <a:ext cx="648575" cy="395558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∫24_</a:t>
              </a:r>
              <a:r>
                <a:rPr lang="en-US" sz="1100" b="0" i="0">
                  <a:latin typeface="Cambria Math" panose="02040503050406030204" pitchFamily="18" charset="0"/>
                </a:rPr>
                <a:t>1200^25▒〖𝐶_𝑝 𝑑𝑇〗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558800</xdr:colOff>
      <xdr:row>18</xdr:row>
      <xdr:rowOff>3175</xdr:rowOff>
    </xdr:from>
    <xdr:ext cx="700576" cy="3806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 txBox="1"/>
          </xdr:nvSpPr>
          <xdr:spPr>
            <a:xfrm>
              <a:off x="2451100" y="2949575"/>
              <a:ext cx="700576" cy="380682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nary>
                      <m:nary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1200</m:t>
                        </m:r>
                      </m:sup>
                      <m:e>
                        <m:sSub>
                          <m:sSub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</a:rPr>
                              <m:t>𝑝</m:t>
                            </m:r>
                          </m:sub>
                        </m:s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𝑑𝑇</m:t>
                        </m:r>
                      </m:e>
                    </m:nary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2451100" y="2949575"/>
              <a:ext cx="700576" cy="380682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∫24_</a:t>
              </a:r>
              <a:r>
                <a:rPr lang="en-US" sz="1100" b="0" i="0">
                  <a:latin typeface="Cambria Math" panose="02040503050406030204" pitchFamily="18" charset="0"/>
                </a:rPr>
                <a:t>25^1200▒〖𝐶_𝑝 𝑑𝑇〗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0</xdr:col>
      <xdr:colOff>273050</xdr:colOff>
      <xdr:row>20</xdr:row>
      <xdr:rowOff>92075</xdr:rowOff>
    </xdr:from>
    <xdr:ext cx="4576381" cy="4928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273050" y="3368675"/>
              <a:ext cx="4576381" cy="4928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Δ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𝑟𝑥𝑛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latin typeface="Cambria Math" panose="02040503050406030204" pitchFamily="18" charset="0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𝑛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latin typeface="Cambria Math" panose="02040503050406030204" pitchFamily="18" charset="0"/>
                                      </a:rPr>
                                      <m:t>𝑖</m:t>
                                    </m:r>
                                  </m:sub>
                                </m:sSub>
                                <m:nary>
                                  <m:naryPr>
                                    <m:ctrlPr>
                                      <a:rPr 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naryPr>
                                  <m:sub>
                                    <m:r>
                                      <m:rPr>
                                        <m:brk m:alnAt="23"/>
                                      </m:r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</m:t>
                                    </m:r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200</m:t>
                                    </m:r>
                                  </m:sub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25</m:t>
                                    </m:r>
                                  </m:sup>
                                  <m:e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𝐶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𝑝</m:t>
                                        </m:r>
                                      </m:sub>
                                    </m:s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𝑑𝑇</m:t>
                                    </m:r>
                                  </m:e>
                                </m:nary>
                              </m:e>
                            </m:nary>
                          </m:e>
                        </m:d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𝑟𝑒𝑎𝑐𝑡𝑎𝑛𝑡𝑠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m:rPr>
                        <m:sty m:val="p"/>
                      </m:rPr>
                      <a:rPr lang="en-US" sz="1100" b="0" i="0">
                        <a:latin typeface="Cambria Math" panose="02040503050406030204" pitchFamily="18" charset="0"/>
                      </a:rPr>
                      <m:t>Δ</m:t>
                    </m:r>
                    <m:sSub>
                      <m:sSub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𝑟𝑥𝑛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, 25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nary>
                              <m:naryPr>
                                <m:chr m:val="∑"/>
                                <m:subHide m:val="on"/>
                                <m:supHide m:val="on"/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naryPr>
                              <m:sub/>
                              <m:sup/>
                              <m:e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𝑛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𝑖</m:t>
                                    </m:r>
                                  </m:sub>
                                </m:sSub>
                                <m:nary>
                                  <m:naryPr>
                                    <m:ctrlPr>
                                      <a:rPr lang="en-US" sz="110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naryPr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25</m:t>
                                    </m:r>
                                  </m:sub>
                                  <m:sup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1200</m:t>
                                    </m:r>
                                  </m:sup>
                                  <m:e>
                                    <m:sSub>
                                      <m:sSub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𝐶</m:t>
                                        </m:r>
                                      </m:e>
                                      <m:sub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𝑝</m:t>
                                        </m:r>
                                      </m:sub>
                                    </m:s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𝑑𝑇</m:t>
                                    </m:r>
                                  </m:e>
                                </m:nary>
                              </m:e>
                            </m:nary>
                          </m:e>
                        </m:d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𝑝𝑟𝑜𝑑</m:t>
                        </m:r>
                      </m:sub>
                    </m:sSub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273050" y="3368675"/>
              <a:ext cx="4576381" cy="4928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Δ𝐻_𝑟𝑥𝑛=(∑▒〖𝑛_𝑖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∫_1200^25▒〖𝐶_𝑝 𝑑𝑇〗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〗)_</a:t>
              </a:r>
              <a:r>
                <a:rPr lang="en-US" sz="1100" b="0" i="0">
                  <a:latin typeface="Cambria Math" panose="02040503050406030204" pitchFamily="18" charset="0"/>
                </a:rPr>
                <a:t>𝑟𝑒𝑎𝑐𝑡𝑎𝑛𝑡𝑠+Δ𝐻_(𝑟𝑥𝑛, 25 𝐶)+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(∑▒〖𝑛_𝑖 ∫_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25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1200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▒〖𝐶_𝑝 𝑑𝑇〗〗)_𝑝𝑟𝑜𝑑</a:t>
              </a:r>
              <a:endParaRPr lang="en-US" sz="1100"/>
            </a:p>
          </xdr:txBody>
        </xdr:sp>
      </mc:Fallback>
    </mc:AlternateContent>
    <xdr:clientData/>
  </xdr:oneCellAnchor>
  <xdr:twoCellAnchor editAs="oneCell">
    <xdr:from>
      <xdr:col>7</xdr:col>
      <xdr:colOff>12700</xdr:colOff>
      <xdr:row>0</xdr:row>
      <xdr:rowOff>0</xdr:rowOff>
    </xdr:from>
    <xdr:to>
      <xdr:col>11</xdr:col>
      <xdr:colOff>149826</xdr:colOff>
      <xdr:row>10</xdr:row>
      <xdr:rowOff>114064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42DE1CA-DE69-444B-8E20-5C81634EB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7400" y="0"/>
          <a:ext cx="2607276" cy="1904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83683</xdr:colOff>
      <xdr:row>17</xdr:row>
      <xdr:rowOff>25854</xdr:rowOff>
    </xdr:from>
    <xdr:ext cx="1882548" cy="3612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 txBox="1"/>
          </xdr:nvSpPr>
          <xdr:spPr>
            <a:xfrm>
              <a:off x="2090737" y="3720193"/>
              <a:ext cx="1882548" cy="361253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acc>
                        <m:accPr>
                          <m:chr m:val="̂"/>
                          <m:ctrlPr>
                            <a:rPr 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𝐻</m:t>
                          </m:r>
                        </m:e>
                      </m:acc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  <m:r>
                    <a:rPr lang="en-US" sz="1100" b="0" i="1">
                      <a:latin typeface="Cambria Math"/>
                    </a:rPr>
                    <m:t>= </m:t>
                  </m:r>
                  <m:r>
                    <m:rPr>
                      <m:sty m:val="p"/>
                    </m:rPr>
                    <a:rPr lang="el-GR" sz="1100" b="0" i="1">
                      <a:latin typeface="Cambria Math"/>
                      <a:ea typeface="Cambria Math"/>
                    </a:rPr>
                    <m:t>Δ</m:t>
                  </m:r>
                  <m:sSup>
                    <m:sSupPr>
                      <m:ctrlPr>
                        <a:rPr lang="el-GR" sz="11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sSupPr>
                    <m:e>
                      <m:sSubSup>
                        <m:sSubSupPr>
                          <m:ctrlPr>
                            <a:rPr lang="el-GR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acc>
                            <m:accPr>
                              <m:chr m:val="̂"/>
                              <m:ctrlPr>
                                <a:rPr lang="el-GR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𝐻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,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𝑓</m:t>
                          </m:r>
                        </m:sub>
                        <m:sup/>
                      </m:sSubSup>
                    </m:e>
                    <m:sup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𝑜</m:t>
                      </m:r>
                    </m:sup>
                  </m:sSup>
                  <m:r>
                    <a:rPr lang="en-US" sz="1100" b="0" i="1">
                      <a:latin typeface="Cambria Math"/>
                      <a:ea typeface="Cambria Math"/>
                    </a:rPr>
                    <m:t>+</m:t>
                  </m:r>
                  <m:nary>
                    <m:naryPr>
                      <m:ctrlPr>
                        <a:rPr lang="en-US" sz="11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naryPr>
                    <m:sub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𝑇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𝑟𝑒𝑓</m:t>
                          </m:r>
                        </m:sub>
                      </m:sSub>
                    </m:sub>
                    <m:sup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𝑇</m:t>
                      </m:r>
                    </m:sup>
                    <m:e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/>
                            </a:rPr>
                          </m:ctrlPr>
                        </m:sSubPr>
                        <m:e>
                          <m:acc>
                            <m:accPr>
                              <m:chr m:val="̂"/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𝑝</m:t>
                          </m:r>
                        </m:sub>
                      </m:s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𝑑𝑇</m:t>
                      </m:r>
                    </m:e>
                  </m:nary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90737" y="3720193"/>
              <a:ext cx="1882548" cy="361253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 ̂_𝑖</a:t>
              </a:r>
              <a:r>
                <a:rPr lang="en-US" sz="1100" b="0" i="0">
                  <a:latin typeface="Cambria Math"/>
                </a:rPr>
                <a:t>= </a:t>
              </a:r>
              <a:r>
                <a:rPr lang="el-GR" sz="1100" b="0" i="0">
                  <a:latin typeface="Cambria Math"/>
                  <a:ea typeface="Cambria Math"/>
                </a:rPr>
                <a:t>Δ〖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̂_(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𝑖,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〗^</a:t>
              </a:r>
              <a:r>
                <a:rPr lang="en-US" sz="1100" b="0" i="0">
                  <a:latin typeface="Cambria Math"/>
                  <a:ea typeface="Cambria Math"/>
                </a:rPr>
                <a:t>𝑜+∫24_(𝑇_𝑟𝑒𝑓)^𝑇▒〖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 ̂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_</a:t>
              </a:r>
              <a:r>
                <a:rPr lang="en-US" sz="1100" b="0" i="0">
                  <a:latin typeface="Cambria Math"/>
                  <a:ea typeface="Cambria Math"/>
                </a:rPr>
                <a:t>𝑝 𝑑𝑇〗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4</xdr:col>
      <xdr:colOff>140834</xdr:colOff>
      <xdr:row>20</xdr:row>
      <xdr:rowOff>62593</xdr:rowOff>
    </xdr:from>
    <xdr:ext cx="1301524" cy="3310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 txBox="1"/>
          </xdr:nvSpPr>
          <xdr:spPr>
            <a:xfrm>
              <a:off x="2787423" y="3362325"/>
              <a:ext cx="1301524" cy="331053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Δ</m:t>
                  </m:r>
                  <m:sSup>
                    <m:sSupPr>
                      <m:ctrlPr>
                        <a:rPr lang="el-GR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sSubSup>
                        <m:sSubSupPr>
                          <m:ctrlPr>
                            <a:rPr lang="el-GR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acc>
                            <m:accPr>
                              <m:chr m:val="̂"/>
                              <m:ctrlPr>
                                <a:rPr lang="el-GR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𝐻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𝑟𝑥𝑛</m:t>
                          </m:r>
                        </m:sub>
                        <m:sup/>
                      </m:sSubSup>
                    </m:e>
                    <m:sup/>
                  </m:sSup>
                  <m:r>
                    <a:rPr lang="en-US" sz="1100" b="0" i="1">
                      <a:latin typeface="Cambria Math"/>
                    </a:rPr>
                    <m:t>= 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𝑛</m:t>
                      </m:r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acc>
                            <m:accPr>
                              <m:chr m:val="̂"/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𝐻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787423" y="3362325"/>
              <a:ext cx="1301524" cy="331053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Δ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𝐻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 ̂_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𝑟𝑥𝑛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〗^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100" b="0" i="0">
                  <a:latin typeface="Cambria Math"/>
                </a:rPr>
                <a:t>= </a:t>
              </a:r>
              <a:r>
                <a:rPr lang="en-US" sz="1100" b="0" i="0">
                  <a:latin typeface="Cambria Math" panose="02040503050406030204" pitchFamily="18" charset="0"/>
                </a:rPr>
                <a:t>∑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▒〖𝑛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𝐻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 ̂_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〗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twoCellAnchor editAs="oneCell">
    <xdr:from>
      <xdr:col>6</xdr:col>
      <xdr:colOff>596550</xdr:colOff>
      <xdr:row>0</xdr:row>
      <xdr:rowOff>0</xdr:rowOff>
    </xdr:from>
    <xdr:to>
      <xdr:col>10</xdr:col>
      <xdr:colOff>115659</xdr:colOff>
      <xdr:row>7</xdr:row>
      <xdr:rowOff>115661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0D4DE97-7EAC-44CB-AB47-DA0AA80384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9" r="17631" b="25899"/>
        <a:stretch/>
      </xdr:blipFill>
      <xdr:spPr bwMode="auto">
        <a:xfrm>
          <a:off x="4522211" y="0"/>
          <a:ext cx="1995609" cy="129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274864</xdr:colOff>
      <xdr:row>12</xdr:row>
      <xdr:rowOff>35378</xdr:rowOff>
    </xdr:from>
    <xdr:ext cx="2175102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2805793" y="2028824"/>
              <a:ext cx="2175102" cy="26456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  <a:ea typeface="Cambria Math"/>
                    </a:rPr>
                    <m:t>𝑎</m:t>
                  </m:r>
                  <m:r>
                    <a:rPr lang="en-US" sz="1100" b="0" i="1">
                      <a:latin typeface="Cambria Math"/>
                      <a:ea typeface="Cambria Math"/>
                    </a:rPr>
                    <m:t>′=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11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𝜈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𝑖</m:t>
                          </m:r>
                        </m:sub>
                      </m:sSub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𝑎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en-US" sz="1100"/>
                <a:t>,  </a:t>
              </a: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𝑏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′=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𝜈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𝑏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en-US" sz="1100"/>
                <a:t>,    etc.</a:t>
              </a: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805793" y="2028824"/>
              <a:ext cx="2175102" cy="26456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  <a:ea typeface="Cambria Math"/>
                </a:rPr>
                <a:t>𝑎</a:t>
              </a:r>
              <a:r>
                <a:rPr lang="en-US" sz="1100" b="0" i="0">
                  <a:latin typeface="Cambria Math"/>
                  <a:ea typeface="Cambria Math"/>
                </a:rPr>
                <a:t>′=∑▒〖𝜈_𝑖 𝑎_𝑖 〗</a:t>
              </a:r>
              <a:r>
                <a:rPr lang="en-US" sz="1100"/>
                <a:t>,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′=∑▒〖𝜈_𝑖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_𝑖 〗</a:t>
              </a:r>
              <a:r>
                <a:rPr lang="en-US" sz="1100"/>
                <a:t>,    etc.</a:t>
              </a:r>
            </a:p>
          </xdr:txBody>
        </xdr:sp>
      </mc:Fallback>
    </mc:AlternateContent>
    <xdr:clientData/>
  </xdr:oneCellAnchor>
  <xdr:oneCellAnchor>
    <xdr:from>
      <xdr:col>2</xdr:col>
      <xdr:colOff>308882</xdr:colOff>
      <xdr:row>16</xdr:row>
      <xdr:rowOff>89807</xdr:rowOff>
    </xdr:from>
    <xdr:ext cx="5753101" cy="5998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SpPr txBox="1"/>
          </xdr:nvSpPr>
          <xdr:spPr>
            <a:xfrm>
              <a:off x="1560739" y="2586718"/>
              <a:ext cx="5753101" cy="599844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1100" i="1">
                      <a:latin typeface="Cambria Math"/>
                      <a:ea typeface="Cambria Math"/>
                    </a:rPr>
                    <m:t>Δ</m:t>
                  </m:r>
                  <m:sSub>
                    <m:sSubPr>
                      <m:ctrlPr>
                        <a:rPr lang="el-GR" sz="1100" i="1">
                          <a:latin typeface="Cambria Math" panose="02040503050406030204" pitchFamily="18" charset="0"/>
                          <a:ea typeface="Cambria Math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𝐻</m:t>
                      </m:r>
                    </m:e>
                    <m: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𝑇</m:t>
                      </m:r>
                    </m:sub>
                  </m:sSub>
                  <m:r>
                    <a:rPr lang="en-US" sz="1100" b="0" i="1">
                      <a:latin typeface="Cambria Math"/>
                      <a:ea typeface="Cambria Math"/>
                    </a:rPr>
                    <m:t>=</m:t>
                  </m:r>
                  <m:r>
                    <m:rPr>
                      <m:sty m:val="p"/>
                    </m:rPr>
                    <a:rPr lang="el-GR" sz="1100" b="0" i="1">
                      <a:latin typeface="Cambria Math"/>
                      <a:ea typeface="Cambria Math"/>
                    </a:rPr>
                    <m:t>Δ</m:t>
                  </m:r>
                  <m:sSub>
                    <m:sSubPr>
                      <m:ctrlPr>
                        <a:rPr lang="el-GR" sz="11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𝐻</m:t>
                      </m:r>
                    </m:e>
                    <m: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100" b="0" i="1">
                          <a:latin typeface="Cambria Math"/>
                          <a:ea typeface="Cambria Math"/>
                        </a:rPr>
                        <m:t>,25 </m:t>
                      </m:r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𝐶</m:t>
                      </m:r>
                    </m:sub>
                  </m:sSub>
                  <m:r>
                    <a:rPr lang="en-US" sz="1100" b="0" i="1">
                      <a:latin typeface="Cambria Math"/>
                      <a:ea typeface="Cambria Math"/>
                    </a:rPr>
                    <m:t>+</m:t>
                  </m:r>
                  <m:nary>
                    <m:naryPr>
                      <m:ctrlPr>
                        <a:rPr lang="en-US" sz="1100" b="0" i="1">
                          <a:latin typeface="Cambria Math" panose="02040503050406030204" pitchFamily="18" charset="0"/>
                          <a:ea typeface="Cambria Math"/>
                        </a:rPr>
                      </m:ctrlPr>
                    </m:naryPr>
                    <m: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25 </m:t>
                      </m:r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𝐶</m:t>
                      </m:r>
                    </m:sub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</m:t>
                      </m:r>
                    </m:sup>
                    <m:e>
                      <m:r>
                        <a:rPr lang="en-US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Cambria Math"/>
                          <a:cs typeface="+mn-cs"/>
                        </a:rPr>
                        <m:t>∆</m:t>
                      </m:r>
                      <m:sSub>
                        <m:sSubPr>
                          <m:ctrlPr>
                            <a:rPr 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</m:t>
                          </m:r>
                        </m:sub>
                      </m:s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𝑑𝑇</m:t>
                      </m:r>
                    </m:e>
                  </m:nary>
                </m:oMath>
              </a14:m>
              <a:r>
                <a:rPr lang="en-US" sz="1100"/>
                <a:t>  </a:t>
              </a:r>
            </a:p>
            <a:p>
              <a:r>
                <a:rPr lang="en-US" sz="1100"/>
                <a:t>         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Δ</m:t>
                  </m:r>
                  <m:sSub>
                    <m:sSubPr>
                      <m:ctrlPr>
                        <a:rPr lang="el-GR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,25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𝐶</m:t>
                      </m:r>
                    </m:sub>
                  </m:sSub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</m:t>
                  </m:r>
                  <m:sSup>
                    <m:sSup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𝑎</m:t>
                      </m:r>
                    </m:e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′</m:t>
                      </m:r>
                    </m:sup>
                  </m:sSup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−25</m:t>
                      </m:r>
                    </m:e>
                  </m:d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𝑏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den>
                  </m:f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25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 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den>
                  </m:f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25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p>
                    </m:e>
                  </m:d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 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4</m:t>
                      </m:r>
                    </m:den>
                  </m:f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4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25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4</m:t>
                          </m:r>
                        </m:sup>
                      </m:sSup>
                    </m:e>
                  </m:d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560739" y="2586718"/>
              <a:ext cx="5753101" cy="599844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l-GR" sz="1100" i="0">
                  <a:latin typeface="Cambria Math"/>
                  <a:ea typeface="Cambria Math"/>
                </a:rPr>
                <a:t>Δ</a:t>
              </a:r>
              <a:r>
                <a:rPr lang="en-US" sz="1100" b="0" i="0">
                  <a:latin typeface="Cambria Math"/>
                  <a:ea typeface="Cambria Math"/>
                </a:rPr>
                <a:t>𝐻</a:t>
              </a:r>
              <a:r>
                <a:rPr lang="el-GR" sz="1100" b="0" i="0">
                  <a:latin typeface="Cambria Math"/>
                  <a:ea typeface="Cambria Math"/>
                </a:rPr>
                <a:t>_</a:t>
              </a:r>
              <a:r>
                <a:rPr lang="en-US" sz="1100" b="0" i="0">
                  <a:latin typeface="Cambria Math"/>
                  <a:ea typeface="Cambria Math"/>
                </a:rPr>
                <a:t>𝑇=</a:t>
              </a:r>
              <a:r>
                <a:rPr lang="el-GR" sz="1100" b="0" i="0">
                  <a:latin typeface="Cambria Math"/>
                  <a:ea typeface="Cambria Math"/>
                </a:rPr>
                <a:t>Δ</a:t>
              </a:r>
              <a:r>
                <a:rPr lang="en-US" sz="1100" b="0" i="0">
                  <a:latin typeface="Cambria Math"/>
                  <a:ea typeface="Cambria Math"/>
                </a:rPr>
                <a:t>𝐻</a:t>
              </a:r>
              <a:r>
                <a:rPr lang="el-GR" sz="1100" b="0" i="0">
                  <a:latin typeface="Cambria Math"/>
                  <a:ea typeface="Cambria Math"/>
                </a:rPr>
                <a:t>_(</a:t>
              </a:r>
              <a:r>
                <a:rPr lang="en-US" sz="1100" b="0" i="0">
                  <a:latin typeface="Cambria Math"/>
                  <a:ea typeface="Cambria Math"/>
                </a:rPr>
                <a:t>𝑟,25 𝐶</a:t>
              </a:r>
              <a:r>
                <a:rPr lang="el-GR" sz="1100" b="0" i="0">
                  <a:latin typeface="Cambria Math"/>
                  <a:ea typeface="Cambria Math"/>
                </a:rPr>
                <a:t>)</a:t>
              </a:r>
              <a:r>
                <a:rPr lang="en-US" sz="1100" b="0" i="0">
                  <a:latin typeface="Cambria Math"/>
                  <a:ea typeface="Cambria Math"/>
                </a:rPr>
                <a:t>+∫_(25 𝐶)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^𝑇▒〖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∆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𝐶_𝑝 𝑑𝑇〗</a:t>
              </a:r>
              <a:r>
                <a:rPr lang="en-US" sz="1100"/>
                <a:t>  </a:t>
              </a:r>
            </a:p>
            <a:p>
              <a:r>
                <a:rPr lang="en-US" sz="1100"/>
                <a:t>          =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Δ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𝐻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𝑟,25 𝐶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+𝑎^′ (𝑇−25)+𝑏^′/2 (𝑇^2−〖25〗^2 )+  𝑐^′/3 (𝑇^3−〖25〗^3 )+  𝑑^′/4 (𝑇^4−〖25〗^4 )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0</xdr:col>
      <xdr:colOff>0</xdr:colOff>
      <xdr:row>12</xdr:row>
      <xdr:rowOff>27214</xdr:rowOff>
    </xdr:from>
    <xdr:to>
      <xdr:col>3</xdr:col>
      <xdr:colOff>395666</xdr:colOff>
      <xdr:row>12</xdr:row>
      <xdr:rowOff>292554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1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SpPr txBox="1"/>
          </xdr:nvSpPr>
          <xdr:spPr>
            <a:xfrm>
              <a:off x="0" y="2122714"/>
              <a:ext cx="2287059" cy="26534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i="1">
                        <a:latin typeface="Cambria Math"/>
                        <a:ea typeface="Cambria Math"/>
                      </a:rPr>
                      <m:t>∆</m:t>
                    </m:r>
                    <m:sSub>
                      <m:sSubPr>
                        <m:ctrlPr>
                          <a:rPr lang="en-US" sz="120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𝐶</m:t>
                        </m:r>
                      </m:e>
                      <m:sub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𝑝</m:t>
                        </m:r>
                      </m:sub>
                    </m:sSub>
                    <m:r>
                      <a:rPr lang="en-US" sz="1200" b="0" i="1">
                        <a:latin typeface="Cambria Math"/>
                        <a:ea typeface="Cambria Math"/>
                      </a:rPr>
                      <m:t>=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𝑎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′</m:t>
                        </m:r>
                      </m:sup>
                    </m:sSup>
                    <m:r>
                      <a:rPr lang="en-US" sz="1200" b="0" i="1">
                        <a:latin typeface="Cambria Math"/>
                        <a:ea typeface="Cambria Math"/>
                      </a:rPr>
                      <m:t>+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𝑏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′</m:t>
                        </m:r>
                      </m:sup>
                    </m:sSup>
                    <m:r>
                      <a:rPr lang="en-US" sz="1200" b="0" i="1">
                        <a:latin typeface="Cambria Math"/>
                        <a:ea typeface="Cambria Math"/>
                      </a:rPr>
                      <m:t>𝑇</m:t>
                    </m:r>
                    <m:r>
                      <a:rPr lang="en-US" sz="1200" b="0" i="1">
                        <a:latin typeface="Cambria Math"/>
                        <a:ea typeface="Cambria Math"/>
                      </a:rPr>
                      <m:t>+</m:t>
                    </m:r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𝑐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′</m:t>
                        </m:r>
                      </m:sup>
                    </m:sSup>
                    <m:sSup>
                      <m:sSupPr>
                        <m:ctrlPr>
                          <a:rPr lang="en-US" sz="12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𝑇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2</m:t>
                        </m:r>
                      </m:sup>
                    </m:sSup>
                    <m:r>
                      <a:rPr lang="en-US" sz="1200" b="0" i="1">
                        <a:latin typeface="Cambria Math"/>
                        <a:ea typeface="Cambria Math"/>
                      </a:rPr>
                      <m:t>+</m:t>
                    </m:r>
                    <m:r>
                      <a:rPr lang="en-US" sz="1200" b="0" i="1">
                        <a:latin typeface="Cambria Math"/>
                        <a:ea typeface="Cambria Math"/>
                      </a:rPr>
                      <m:t>𝑑</m:t>
                    </m:r>
                    <m:r>
                      <a:rPr lang="en-US" sz="1200" b="0" i="1">
                        <a:latin typeface="Cambria Math"/>
                        <a:ea typeface="Cambria Math"/>
                      </a:rPr>
                      <m:t>′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</a:rPr>
                          <m:t>𝑇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5" name="TextBox 1"/>
            <xdr:cNvSpPr txBox="1"/>
          </xdr:nvSpPr>
          <xdr:spPr>
            <a:xfrm>
              <a:off x="0" y="2122714"/>
              <a:ext cx="2287059" cy="26534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1200" i="0">
                  <a:latin typeface="Cambria Math"/>
                  <a:ea typeface="Cambria Math"/>
                </a:rPr>
                <a:t>∆</a:t>
              </a:r>
              <a:r>
                <a:rPr lang="en-US" sz="1200" b="0" i="0">
                  <a:latin typeface="Cambria Math"/>
                  <a:ea typeface="Cambria Math"/>
                </a:rPr>
                <a:t>𝐶_𝑝=𝑎^′+𝑏^′ 𝑇+𝑐^′ 𝑇^2+𝑑′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/>
                </a:rPr>
                <a:t>𝑇^3</a:t>
              </a:r>
              <a:endParaRPr lang="en-US" sz="12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zoomScale="150" zoomScaleNormal="150" workbookViewId="0">
      <selection activeCell="I17" sqref="I17"/>
    </sheetView>
  </sheetViews>
  <sheetFormatPr defaultRowHeight="12.75" x14ac:dyDescent="0.2"/>
  <cols>
    <col min="2" max="4" width="9.5703125" bestFit="1" customWidth="1"/>
    <col min="5" max="5" width="11.28515625" customWidth="1"/>
    <col min="6" max="7" width="9.7109375" bestFit="1" customWidth="1"/>
    <col min="8" max="8" width="9.5703125" bestFit="1" customWidth="1"/>
  </cols>
  <sheetData>
    <row r="1" spans="1:9" ht="15.75" x14ac:dyDescent="0.25">
      <c r="A1" s="5" t="s">
        <v>0</v>
      </c>
    </row>
    <row r="2" spans="1:9" ht="18" x14ac:dyDescent="0.25">
      <c r="A2" s="20" t="s">
        <v>45</v>
      </c>
    </row>
    <row r="3" spans="1:9" x14ac:dyDescent="0.2">
      <c r="A3" s="6" t="s">
        <v>1</v>
      </c>
      <c r="D3" s="21" t="s">
        <v>38</v>
      </c>
      <c r="E3">
        <v>1200</v>
      </c>
      <c r="F3" s="12" t="s">
        <v>15</v>
      </c>
    </row>
    <row r="4" spans="1:9" x14ac:dyDescent="0.2">
      <c r="A4" s="6" t="s">
        <v>2</v>
      </c>
    </row>
    <row r="6" spans="1:9" x14ac:dyDescent="0.2">
      <c r="A6" t="s">
        <v>3</v>
      </c>
      <c r="B6">
        <v>-282.99</v>
      </c>
      <c r="C6" t="s">
        <v>4</v>
      </c>
      <c r="D6" t="s">
        <v>18</v>
      </c>
      <c r="E6">
        <v>25</v>
      </c>
      <c r="F6" t="s">
        <v>15</v>
      </c>
    </row>
    <row r="8" spans="1:9" x14ac:dyDescent="0.2">
      <c r="A8" t="s">
        <v>5</v>
      </c>
    </row>
    <row r="9" spans="1:9" x14ac:dyDescent="0.2">
      <c r="B9" t="s">
        <v>6</v>
      </c>
      <c r="C9" t="s">
        <v>7</v>
      </c>
      <c r="D9" t="s">
        <v>8</v>
      </c>
      <c r="E9" t="s">
        <v>9</v>
      </c>
      <c r="F9" s="9" t="s">
        <v>10</v>
      </c>
      <c r="G9" s="9" t="s">
        <v>11</v>
      </c>
      <c r="H9" t="s">
        <v>19</v>
      </c>
      <c r="I9" t="s">
        <v>25</v>
      </c>
    </row>
    <row r="10" spans="1:9" x14ac:dyDescent="0.2">
      <c r="A10" t="s">
        <v>12</v>
      </c>
      <c r="B10" s="1">
        <v>2.895E-2</v>
      </c>
      <c r="C10" s="1">
        <v>4.1099999999999996E-6</v>
      </c>
      <c r="D10" s="1">
        <v>3.5480000000000002E-9</v>
      </c>
      <c r="E10" s="1">
        <v>-2.2199999999999998E-12</v>
      </c>
      <c r="F10" s="9" t="s">
        <v>15</v>
      </c>
      <c r="G10" s="3">
        <v>1</v>
      </c>
      <c r="H10" s="2">
        <v>-110.52</v>
      </c>
      <c r="I10">
        <v>-1</v>
      </c>
    </row>
    <row r="11" spans="1:9" x14ac:dyDescent="0.2">
      <c r="A11" t="s">
        <v>13</v>
      </c>
      <c r="B11" s="1">
        <v>2.9100000000000001E-2</v>
      </c>
      <c r="C11" s="1">
        <v>1.1579999999999999E-5</v>
      </c>
      <c r="D11" s="1">
        <v>-6.0760000000000001E-9</v>
      </c>
      <c r="E11" s="1">
        <v>1.311E-12</v>
      </c>
      <c r="F11" s="9" t="s">
        <v>15</v>
      </c>
      <c r="G11" s="3">
        <v>1</v>
      </c>
      <c r="H11" s="2">
        <v>0</v>
      </c>
      <c r="I11">
        <v>-0.5</v>
      </c>
    </row>
    <row r="12" spans="1:9" x14ac:dyDescent="0.2">
      <c r="A12" t="s">
        <v>14</v>
      </c>
      <c r="B12" s="1">
        <v>3.6110000000000003E-2</v>
      </c>
      <c r="C12" s="1">
        <v>4.2330000000000003E-5</v>
      </c>
      <c r="D12" s="1">
        <v>-2.887E-8</v>
      </c>
      <c r="E12" s="1">
        <v>7.4639999999999997E-12</v>
      </c>
      <c r="F12" s="9" t="s">
        <v>15</v>
      </c>
      <c r="G12" s="3">
        <v>1</v>
      </c>
      <c r="H12" s="2">
        <v>-393.5</v>
      </c>
      <c r="I12">
        <v>1</v>
      </c>
    </row>
    <row r="13" spans="1:9" x14ac:dyDescent="0.2">
      <c r="B13" s="1"/>
      <c r="C13" s="1"/>
      <c r="D13" s="1"/>
      <c r="E13" s="1"/>
      <c r="F13" s="9"/>
      <c r="G13" s="3"/>
      <c r="H13" s="2"/>
    </row>
    <row r="14" spans="1:9" x14ac:dyDescent="0.2">
      <c r="A14" t="s">
        <v>16</v>
      </c>
      <c r="B14" s="1"/>
      <c r="C14" s="1"/>
      <c r="D14" s="1"/>
      <c r="E14" s="1"/>
      <c r="F14" s="9"/>
      <c r="G14" s="3"/>
      <c r="H14" s="2"/>
    </row>
    <row r="15" spans="1:9" x14ac:dyDescent="0.2">
      <c r="A15" s="4" t="s">
        <v>37</v>
      </c>
      <c r="B15" s="1"/>
      <c r="C15" s="1"/>
      <c r="D15" s="1"/>
      <c r="E15" s="1"/>
      <c r="F15" s="24" t="s">
        <v>41</v>
      </c>
      <c r="G15" s="4" t="s">
        <v>43</v>
      </c>
    </row>
    <row r="16" spans="1:9" x14ac:dyDescent="0.2">
      <c r="A16" s="12" t="s">
        <v>12</v>
      </c>
      <c r="B16" s="1">
        <f>-($B10*($E$3-$E$6)+$C10/2*($E$3^2-$E$6^2)+$D10/3*($E$3^3-$E$6^3)+$E10/4*($E$3^4-$E$6^4))</f>
        <v>-37.866947362630206</v>
      </c>
      <c r="C16" s="22" t="s">
        <v>40</v>
      </c>
      <c r="D16" s="1"/>
      <c r="E16" s="1"/>
      <c r="F16" s="2">
        <v>1</v>
      </c>
      <c r="G16" s="1">
        <f>F16*B16</f>
        <v>-37.866947362630206</v>
      </c>
    </row>
    <row r="17" spans="1:7" x14ac:dyDescent="0.2">
      <c r="A17" s="12" t="s">
        <v>13</v>
      </c>
      <c r="B17" s="1">
        <f>-($B11*($E$3-$E$6)+$C11/2*($E$3^2-$E$6^2)+$D11/3*($E$3^3-$E$6^3)+$E11/4*($E$3^4-$E$6^4))</f>
        <v>-39.706359167805992</v>
      </c>
      <c r="C17" s="22" t="s">
        <v>40</v>
      </c>
      <c r="D17" s="1"/>
      <c r="E17" s="1"/>
      <c r="F17" s="2">
        <v>0.5</v>
      </c>
      <c r="G17" s="1">
        <f>F17*B17</f>
        <v>-19.853179583902996</v>
      </c>
    </row>
    <row r="18" spans="1:7" x14ac:dyDescent="0.2">
      <c r="A18" s="12"/>
      <c r="B18" s="1"/>
      <c r="C18" s="22"/>
      <c r="D18" s="1"/>
      <c r="E18" s="1"/>
      <c r="F18" s="2"/>
      <c r="G18" s="1"/>
    </row>
    <row r="19" spans="1:7" x14ac:dyDescent="0.2">
      <c r="A19" s="4" t="s">
        <v>39</v>
      </c>
      <c r="B19" s="1"/>
      <c r="C19" s="1"/>
      <c r="D19" s="1"/>
      <c r="E19" s="1"/>
      <c r="F19" s="2"/>
    </row>
    <row r="20" spans="1:7" x14ac:dyDescent="0.2">
      <c r="A20" s="12" t="s">
        <v>14</v>
      </c>
      <c r="B20" s="1">
        <f>$B12*($E$3-$E$6)+$C12/2*($E$3^2-$E$6^2)+$D12/3*($E$3^3-$E$6^3)+$E12/4*($E$3^4-$E$6^4)</f>
        <v>60.133989110677092</v>
      </c>
      <c r="C20" s="22" t="s">
        <v>40</v>
      </c>
      <c r="D20" s="1"/>
      <c r="E20" s="1"/>
      <c r="F20" s="2">
        <v>1</v>
      </c>
      <c r="G20" s="1">
        <f>F20*B20</f>
        <v>60.133989110677092</v>
      </c>
    </row>
    <row r="21" spans="1:7" ht="50.25" customHeight="1" x14ac:dyDescent="0.2">
      <c r="A21" s="10"/>
      <c r="B21" s="10"/>
      <c r="C21" s="10"/>
      <c r="D21" s="10"/>
    </row>
    <row r="22" spans="1:7" ht="16.5" customHeight="1" x14ac:dyDescent="0.2">
      <c r="A22" s="23" t="s">
        <v>42</v>
      </c>
      <c r="B22" s="28">
        <f>G16+G17+B6+G20</f>
        <v>-280.57613783585612</v>
      </c>
      <c r="C22" s="15"/>
      <c r="D22" s="15"/>
      <c r="E22" s="15"/>
    </row>
  </sheetData>
  <printOptions gridLines="1"/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zoomScale="140" zoomScaleNormal="140" workbookViewId="0">
      <selection activeCell="B6" sqref="B6"/>
    </sheetView>
  </sheetViews>
  <sheetFormatPr defaultRowHeight="12.75" x14ac:dyDescent="0.2"/>
  <cols>
    <col min="2" max="2" width="11.28515625" customWidth="1"/>
    <col min="3" max="4" width="9.5703125" bestFit="1" customWidth="1"/>
    <col min="5" max="5" width="10" customWidth="1"/>
    <col min="8" max="8" width="9.5703125" bestFit="1" customWidth="1"/>
  </cols>
  <sheetData>
    <row r="1" spans="1:10" ht="15.75" x14ac:dyDescent="0.25">
      <c r="A1" s="5" t="s">
        <v>0</v>
      </c>
    </row>
    <row r="3" spans="1:10" x14ac:dyDescent="0.2">
      <c r="A3" s="6" t="s">
        <v>1</v>
      </c>
    </row>
    <row r="4" spans="1:10" x14ac:dyDescent="0.2">
      <c r="A4" s="6" t="s">
        <v>2</v>
      </c>
    </row>
    <row r="6" spans="1:10" x14ac:dyDescent="0.2">
      <c r="A6" t="s">
        <v>3</v>
      </c>
      <c r="B6">
        <v>-282.99</v>
      </c>
      <c r="C6" t="s">
        <v>4</v>
      </c>
      <c r="D6" t="s">
        <v>18</v>
      </c>
      <c r="E6">
        <v>25</v>
      </c>
      <c r="F6" t="s">
        <v>15</v>
      </c>
    </row>
    <row r="8" spans="1:10" x14ac:dyDescent="0.2">
      <c r="A8" t="s">
        <v>5</v>
      </c>
    </row>
    <row r="9" spans="1:10" x14ac:dyDescent="0.2">
      <c r="B9" t="s">
        <v>6</v>
      </c>
      <c r="C9" t="s">
        <v>7</v>
      </c>
      <c r="D9" t="s">
        <v>8</v>
      </c>
      <c r="E9" t="s">
        <v>9</v>
      </c>
      <c r="F9" s="9" t="s">
        <v>10</v>
      </c>
      <c r="G9" s="9" t="s">
        <v>11</v>
      </c>
      <c r="H9" t="s">
        <v>19</v>
      </c>
      <c r="I9" t="s">
        <v>25</v>
      </c>
      <c r="J9" s="12" t="s">
        <v>44</v>
      </c>
    </row>
    <row r="10" spans="1:10" x14ac:dyDescent="0.2">
      <c r="A10" t="s">
        <v>12</v>
      </c>
      <c r="B10" s="1">
        <v>2.895E-2</v>
      </c>
      <c r="C10" s="1">
        <v>4.1099999999999996E-6</v>
      </c>
      <c r="D10" s="1">
        <v>3.5480000000000002E-9</v>
      </c>
      <c r="E10" s="1">
        <v>-2.2199999999999998E-12</v>
      </c>
      <c r="F10" s="9" t="s">
        <v>15</v>
      </c>
      <c r="G10" s="3">
        <v>1</v>
      </c>
      <c r="H10" s="2">
        <v>-110.52</v>
      </c>
      <c r="I10">
        <v>-1</v>
      </c>
      <c r="J10">
        <f>I10</f>
        <v>-1</v>
      </c>
    </row>
    <row r="11" spans="1:10" x14ac:dyDescent="0.2">
      <c r="A11" t="s">
        <v>13</v>
      </c>
      <c r="B11" s="1">
        <v>2.9100000000000001E-2</v>
      </c>
      <c r="C11" s="1">
        <v>1.1579999999999999E-5</v>
      </c>
      <c r="D11" s="1">
        <v>-6.0760000000000001E-9</v>
      </c>
      <c r="E11" s="1">
        <v>1.311E-12</v>
      </c>
      <c r="F11" s="9" t="s">
        <v>15</v>
      </c>
      <c r="G11" s="3">
        <v>1</v>
      </c>
      <c r="H11" s="2">
        <v>0</v>
      </c>
      <c r="I11">
        <v>-0.5</v>
      </c>
      <c r="J11">
        <f t="shared" ref="J11:J12" si="0">I11</f>
        <v>-0.5</v>
      </c>
    </row>
    <row r="12" spans="1:10" x14ac:dyDescent="0.2">
      <c r="A12" t="s">
        <v>14</v>
      </c>
      <c r="B12" s="1">
        <v>3.6110000000000003E-2</v>
      </c>
      <c r="C12" s="1">
        <v>4.2330000000000003E-5</v>
      </c>
      <c r="D12" s="1">
        <v>-2.887E-8</v>
      </c>
      <c r="E12" s="1">
        <v>7.4639999999999997E-12</v>
      </c>
      <c r="F12" s="9" t="s">
        <v>15</v>
      </c>
      <c r="G12" s="3">
        <v>1</v>
      </c>
      <c r="H12" s="2">
        <v>-393.5</v>
      </c>
      <c r="I12">
        <v>1</v>
      </c>
      <c r="J12">
        <f t="shared" si="0"/>
        <v>1</v>
      </c>
    </row>
    <row r="13" spans="1:10" x14ac:dyDescent="0.2">
      <c r="A13" t="s">
        <v>17</v>
      </c>
      <c r="B13">
        <v>1200</v>
      </c>
      <c r="C13" t="s">
        <v>15</v>
      </c>
      <c r="D13" s="25"/>
      <c r="E13" s="26"/>
    </row>
    <row r="14" spans="1:10" x14ac:dyDescent="0.2">
      <c r="H14">
        <f>H10*I10+H11*I11+H12*I12</f>
        <v>-282.98</v>
      </c>
    </row>
    <row r="15" spans="1:10" x14ac:dyDescent="0.2">
      <c r="A15" s="4" t="s">
        <v>21</v>
      </c>
    </row>
    <row r="16" spans="1:10" x14ac:dyDescent="0.2">
      <c r="A16" s="13" t="s">
        <v>22</v>
      </c>
      <c r="E16" s="10"/>
    </row>
    <row r="17" spans="1:4" x14ac:dyDescent="0.2">
      <c r="B17" t="s">
        <v>23</v>
      </c>
    </row>
    <row r="18" spans="1:4" x14ac:dyDescent="0.2">
      <c r="A18" t="s">
        <v>12</v>
      </c>
      <c r="B18" s="11">
        <f>H10+B10*(B13-E6)+C10/2*(B13^2-E6^2)+D10/3*(B13^3-E6^3)+E10/4*(B13^4-E6^4)</f>
        <v>-72.653052637369782</v>
      </c>
      <c r="C18" s="12" t="s">
        <v>4</v>
      </c>
    </row>
    <row r="19" spans="1:4" x14ac:dyDescent="0.2">
      <c r="A19" t="s">
        <v>13</v>
      </c>
      <c r="B19" s="11">
        <f>H11+B11*(B13-E6)+C11/2*(B13^2-E6^2)+D11/3*(B13^3-E6^3)+E11/4*(B13^4-E6^4)</f>
        <v>39.706359167805992</v>
      </c>
      <c r="C19" s="12" t="s">
        <v>4</v>
      </c>
    </row>
    <row r="20" spans="1:4" x14ac:dyDescent="0.2">
      <c r="A20" t="s">
        <v>14</v>
      </c>
      <c r="B20" s="11">
        <f>H12+B12*(B13-E6)+C12/2*(B13^2-E6^2)+D12/3*(B13^3-E6^3)+E12/4*(B13^4-E6^4)</f>
        <v>-333.36601088932287</v>
      </c>
      <c r="C20" s="12" t="s">
        <v>4</v>
      </c>
    </row>
    <row r="22" spans="1:4" x14ac:dyDescent="0.2">
      <c r="A22" t="s">
        <v>24</v>
      </c>
      <c r="C22" s="27">
        <f>I12*B20+I10*B18+I11*B19</f>
        <v>-280.56613783585607</v>
      </c>
      <c r="D22" t="s">
        <v>4</v>
      </c>
    </row>
  </sheetData>
  <phoneticPr fontId="4" type="noConversion"/>
  <printOptions gridLines="1"/>
  <pageMargins left="0.75" right="0.75" top="1" bottom="1" header="0.5" footer="0.5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="140" zoomScaleNormal="140" workbookViewId="0">
      <selection activeCell="D22" sqref="A1:XFD1048576"/>
    </sheetView>
  </sheetViews>
  <sheetFormatPr defaultRowHeight="12.75" x14ac:dyDescent="0.2"/>
  <cols>
    <col min="2" max="4" width="9.5703125" bestFit="1" customWidth="1"/>
    <col min="5" max="5" width="11.28515625" customWidth="1"/>
    <col min="8" max="8" width="9.5703125" bestFit="1" customWidth="1"/>
  </cols>
  <sheetData>
    <row r="1" spans="1:9" ht="15.75" x14ac:dyDescent="0.25">
      <c r="A1" s="5" t="s">
        <v>0</v>
      </c>
    </row>
    <row r="2" spans="1:9" ht="21" x14ac:dyDescent="0.35">
      <c r="A2" s="14" t="s">
        <v>30</v>
      </c>
    </row>
    <row r="3" spans="1:9" x14ac:dyDescent="0.2">
      <c r="A3" s="6" t="s">
        <v>1</v>
      </c>
    </row>
    <row r="4" spans="1:9" x14ac:dyDescent="0.2">
      <c r="A4" s="6" t="s">
        <v>2</v>
      </c>
    </row>
    <row r="6" spans="1:9" x14ac:dyDescent="0.2">
      <c r="A6" t="s">
        <v>3</v>
      </c>
      <c r="B6">
        <v>-282.99</v>
      </c>
      <c r="C6" t="s">
        <v>4</v>
      </c>
      <c r="D6" t="s">
        <v>18</v>
      </c>
      <c r="E6">
        <v>25</v>
      </c>
      <c r="F6" t="s">
        <v>15</v>
      </c>
    </row>
    <row r="8" spans="1:9" x14ac:dyDescent="0.2">
      <c r="A8" t="s">
        <v>5</v>
      </c>
    </row>
    <row r="9" spans="1:9" x14ac:dyDescent="0.2">
      <c r="B9" t="s">
        <v>6</v>
      </c>
      <c r="C9" t="s">
        <v>7</v>
      </c>
      <c r="D9" t="s">
        <v>8</v>
      </c>
      <c r="E9" t="s">
        <v>9</v>
      </c>
      <c r="F9" s="9" t="s">
        <v>10</v>
      </c>
      <c r="G9" s="9" t="s">
        <v>11</v>
      </c>
      <c r="H9" t="s">
        <v>19</v>
      </c>
      <c r="I9" t="s">
        <v>25</v>
      </c>
    </row>
    <row r="10" spans="1:9" x14ac:dyDescent="0.2">
      <c r="A10" t="s">
        <v>12</v>
      </c>
      <c r="B10" s="1">
        <v>2.895E-2</v>
      </c>
      <c r="C10" s="1">
        <v>4.1099999999999996E-6</v>
      </c>
      <c r="D10" s="1">
        <v>3.5480000000000002E-9</v>
      </c>
      <c r="E10" s="1">
        <v>-2.2199999999999998E-12</v>
      </c>
      <c r="F10" s="9" t="s">
        <v>15</v>
      </c>
      <c r="G10" s="3">
        <v>1</v>
      </c>
      <c r="H10" s="2">
        <v>-110.52</v>
      </c>
      <c r="I10">
        <v>-1</v>
      </c>
    </row>
    <row r="11" spans="1:9" x14ac:dyDescent="0.2">
      <c r="A11" t="s">
        <v>13</v>
      </c>
      <c r="B11" s="1">
        <v>2.9100000000000001E-2</v>
      </c>
      <c r="C11" s="1">
        <v>1.1579999999999999E-5</v>
      </c>
      <c r="D11" s="1">
        <v>-6.0760000000000001E-9</v>
      </c>
      <c r="E11" s="1">
        <v>1.311E-12</v>
      </c>
      <c r="F11" s="9" t="s">
        <v>15</v>
      </c>
      <c r="G11" s="3">
        <v>1</v>
      </c>
      <c r="H11" s="2">
        <v>0</v>
      </c>
      <c r="I11">
        <v>-0.5</v>
      </c>
    </row>
    <row r="12" spans="1:9" x14ac:dyDescent="0.2">
      <c r="A12" t="s">
        <v>14</v>
      </c>
      <c r="B12" s="1">
        <v>3.6110000000000003E-2</v>
      </c>
      <c r="C12" s="1">
        <v>4.2330000000000003E-5</v>
      </c>
      <c r="D12" s="1">
        <v>-2.887E-8</v>
      </c>
      <c r="E12" s="1">
        <v>7.4639999999999997E-12</v>
      </c>
      <c r="F12" s="9" t="s">
        <v>15</v>
      </c>
      <c r="G12" s="3">
        <v>1</v>
      </c>
      <c r="H12" s="2">
        <v>-393.5</v>
      </c>
      <c r="I12">
        <v>1</v>
      </c>
    </row>
    <row r="13" spans="1:9" ht="37.5" customHeight="1" x14ac:dyDescent="0.2">
      <c r="A13" s="10" t="s">
        <v>26</v>
      </c>
      <c r="B13" s="10" t="s">
        <v>27</v>
      </c>
      <c r="C13" s="10" t="s">
        <v>28</v>
      </c>
      <c r="D13" s="10" t="s">
        <v>29</v>
      </c>
    </row>
    <row r="14" spans="1:9" ht="16.5" customHeight="1" x14ac:dyDescent="0.2">
      <c r="A14" s="10"/>
      <c r="B14" s="15" t="s">
        <v>31</v>
      </c>
      <c r="C14" s="15" t="s">
        <v>32</v>
      </c>
      <c r="D14" s="15" t="s">
        <v>33</v>
      </c>
      <c r="E14" s="15" t="s">
        <v>34</v>
      </c>
    </row>
    <row r="15" spans="1:9" x14ac:dyDescent="0.2">
      <c r="A15" s="4" t="s">
        <v>20</v>
      </c>
      <c r="B15" s="16">
        <f>SUMPRODUCT(B10:B12,$I$10:$I$12)</f>
        <v>-7.3899999999999938E-3</v>
      </c>
      <c r="C15" s="16">
        <f t="shared" ref="C15:E15" si="0">SUMPRODUCT(C10:C12,$I$10:$I$12)</f>
        <v>3.243E-5</v>
      </c>
      <c r="D15" s="16">
        <f t="shared" si="0"/>
        <v>-2.9379999999999999E-8</v>
      </c>
      <c r="E15" s="16">
        <f t="shared" si="0"/>
        <v>9.0285000000000002E-12</v>
      </c>
    </row>
    <row r="16" spans="1:9" x14ac:dyDescent="0.2">
      <c r="A16" s="4" t="s">
        <v>35</v>
      </c>
      <c r="B16" s="18"/>
      <c r="C16" s="17">
        <f>SUMPRODUCT(H10:H12,I10:I12)</f>
        <v>-282.98</v>
      </c>
      <c r="D16" s="1"/>
      <c r="E16" s="1"/>
    </row>
    <row r="18" spans="1:5" x14ac:dyDescent="0.2">
      <c r="A18" t="s">
        <v>16</v>
      </c>
      <c r="D18" s="10"/>
    </row>
    <row r="19" spans="1:5" ht="40.5" customHeight="1" x14ac:dyDescent="0.2">
      <c r="D19" s="10"/>
    </row>
    <row r="20" spans="1:5" x14ac:dyDescent="0.2">
      <c r="A20" t="s">
        <v>17</v>
      </c>
      <c r="B20" s="19">
        <v>1200</v>
      </c>
      <c r="C20" t="s">
        <v>15</v>
      </c>
      <c r="D20" s="7">
        <f>C16+B15*(B20-E6)+C15/2*(B20^2-E6^2)+D15/3*(B20^3-E6^3)+E15/4*(B20^4-E6^4)</f>
        <v>-280.56613783585613</v>
      </c>
      <c r="E20" s="8" t="s">
        <v>4</v>
      </c>
    </row>
    <row r="21" spans="1:5" x14ac:dyDescent="0.2">
      <c r="D21" s="12" t="s">
        <v>36</v>
      </c>
    </row>
  </sheetData>
  <phoneticPr fontId="4" type="noConversion"/>
  <printOptions gridLines="1"/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Path approach</vt:lpstr>
      <vt:lpstr>H_f Approach</vt:lpstr>
      <vt:lpstr>Del Cp Approach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2018-11-09T23:55:48Z</cp:lastPrinted>
  <dcterms:created xsi:type="dcterms:W3CDTF">2006-03-20T15:29:08Z</dcterms:created>
  <dcterms:modified xsi:type="dcterms:W3CDTF">2020-11-06T16:51:30Z</dcterms:modified>
</cp:coreProperties>
</file>